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U:\My Documents\OBRAČUN 2024., r.22\RAZINA 22, NOVO\"/>
    </mc:Choice>
  </mc:AlternateContent>
  <xr:revisionPtr revIDLastSave="0" documentId="13_ncr:1_{DB9FB001-D6FE-4873-B6EC-A7E5735A65C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28920" yWindow="-291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F309" i="9"/>
  <c r="F308" i="9"/>
  <c r="H307" i="9"/>
  <c r="G307" i="9"/>
  <c r="E307" i="9" s="1"/>
  <c r="B307" i="9" s="1"/>
  <c r="F307" i="9"/>
  <c r="H306" i="9"/>
  <c r="G306" i="9"/>
  <c r="E306" i="9" s="1"/>
  <c r="B306" i="9" s="1"/>
  <c r="F306" i="9"/>
  <c r="H305" i="9"/>
  <c r="G305" i="9"/>
  <c r="E305" i="9" s="1"/>
  <c r="B305" i="9" s="1"/>
  <c r="F305" i="9"/>
  <c r="H304" i="9"/>
  <c r="G304" i="9"/>
  <c r="E304" i="9" s="1"/>
  <c r="F304" i="9"/>
  <c r="H303" i="9"/>
  <c r="G303" i="9"/>
  <c r="F303" i="9"/>
  <c r="H302" i="9"/>
  <c r="G302" i="9"/>
  <c r="E302" i="9" s="1"/>
  <c r="B302" i="9" s="1"/>
  <c r="F302" i="9"/>
  <c r="H301" i="9"/>
  <c r="G301" i="9"/>
  <c r="F301" i="9"/>
  <c r="H300" i="9"/>
  <c r="G300" i="9"/>
  <c r="F300" i="9"/>
  <c r="H299" i="9"/>
  <c r="E299" i="9" s="1"/>
  <c r="G299" i="9"/>
  <c r="F299" i="9"/>
  <c r="H298" i="9"/>
  <c r="G298" i="9"/>
  <c r="F298" i="9"/>
  <c r="H297" i="9"/>
  <c r="G297" i="9"/>
  <c r="F297" i="9"/>
  <c r="H296" i="9"/>
  <c r="G296" i="9"/>
  <c r="F296" i="9"/>
  <c r="H295" i="9"/>
  <c r="E295" i="9" s="1"/>
  <c r="G295" i="9"/>
  <c r="F295" i="9"/>
  <c r="H294" i="9"/>
  <c r="G294" i="9"/>
  <c r="F294" i="9"/>
  <c r="H293" i="9"/>
  <c r="G293" i="9"/>
  <c r="F293" i="9"/>
  <c r="H292" i="9"/>
  <c r="G292" i="9"/>
  <c r="F292" i="9"/>
  <c r="F291" i="9"/>
  <c r="F290" i="9"/>
  <c r="H289" i="9"/>
  <c r="G289" i="9"/>
  <c r="F289" i="9"/>
  <c r="H288" i="9"/>
  <c r="G288" i="9"/>
  <c r="F288" i="9"/>
  <c r="H287" i="9"/>
  <c r="G287" i="9"/>
  <c r="F287" i="9"/>
  <c r="H286" i="9"/>
  <c r="G286" i="9"/>
  <c r="F286" i="9"/>
  <c r="F285" i="9"/>
  <c r="H284" i="9"/>
  <c r="G284" i="9"/>
  <c r="F284" i="9"/>
  <c r="H283" i="9"/>
  <c r="G283" i="9"/>
  <c r="F283" i="9"/>
  <c r="H282" i="9"/>
  <c r="G282" i="9"/>
  <c r="F282" i="9"/>
  <c r="F281" i="9"/>
  <c r="F280" i="9"/>
  <c r="F279" i="9"/>
  <c r="F278" i="9"/>
  <c r="F276" i="9"/>
  <c r="L275" i="9"/>
  <c r="F275" i="9" s="1"/>
  <c r="H275" i="9"/>
  <c r="F274" i="9"/>
  <c r="I273" i="9"/>
  <c r="H273" i="9"/>
  <c r="F273" i="9"/>
  <c r="E272" i="9"/>
  <c r="M271" i="9"/>
  <c r="L271" i="9"/>
  <c r="E271" i="9"/>
  <c r="M270" i="9"/>
  <c r="L270" i="9"/>
  <c r="E270" i="9"/>
  <c r="M269" i="9"/>
  <c r="L269" i="9"/>
  <c r="E269" i="9"/>
  <c r="M268" i="9"/>
  <c r="L268" i="9"/>
  <c r="E268" i="9"/>
  <c r="M267" i="9"/>
  <c r="L267" i="9"/>
  <c r="F267" i="9"/>
  <c r="E267" i="9"/>
  <c r="M266" i="9"/>
  <c r="L266" i="9"/>
  <c r="F266" i="9"/>
  <c r="B266" i="9" s="1"/>
  <c r="E266" i="9"/>
  <c r="M265" i="9"/>
  <c r="L265" i="9"/>
  <c r="F265" i="9" s="1"/>
  <c r="E265" i="9"/>
  <c r="M264" i="9"/>
  <c r="F264" i="9" s="1"/>
  <c r="L264" i="9"/>
  <c r="E264" i="9"/>
  <c r="M263" i="9"/>
  <c r="L263" i="9"/>
  <c r="F263" i="9" s="1"/>
  <c r="E263" i="9"/>
  <c r="M262" i="9"/>
  <c r="L262" i="9"/>
  <c r="F262" i="9" s="1"/>
  <c r="B262" i="9" s="1"/>
  <c r="E262" i="9"/>
  <c r="M261" i="9"/>
  <c r="L261" i="9"/>
  <c r="E261" i="9"/>
  <c r="M260" i="9"/>
  <c r="L260" i="9"/>
  <c r="E260" i="9"/>
  <c r="M259" i="9"/>
  <c r="L259" i="9"/>
  <c r="F259" i="9"/>
  <c r="E259" i="9"/>
  <c r="M258" i="9"/>
  <c r="L258" i="9"/>
  <c r="F258" i="9"/>
  <c r="B258" i="9" s="1"/>
  <c r="E258" i="9"/>
  <c r="M257" i="9"/>
  <c r="L257" i="9"/>
  <c r="F257" i="9" s="1"/>
  <c r="E257" i="9"/>
  <c r="M256" i="9"/>
  <c r="F256" i="9" s="1"/>
  <c r="L256" i="9"/>
  <c r="E256" i="9"/>
  <c r="M255" i="9"/>
  <c r="L255" i="9"/>
  <c r="E255" i="9"/>
  <c r="M254" i="9"/>
  <c r="L254" i="9"/>
  <c r="E254" i="9"/>
  <c r="M253" i="9"/>
  <c r="L253" i="9"/>
  <c r="F253" i="9" s="1"/>
  <c r="B253" i="9" s="1"/>
  <c r="E253" i="9"/>
  <c r="M252" i="9"/>
  <c r="L252" i="9"/>
  <c r="E252" i="9"/>
  <c r="M251" i="9"/>
  <c r="F251" i="9" s="1"/>
  <c r="L251" i="9"/>
  <c r="E251" i="9"/>
  <c r="M250" i="9"/>
  <c r="F250" i="9" s="1"/>
  <c r="B250" i="9" s="1"/>
  <c r="L250" i="9"/>
  <c r="E250" i="9"/>
  <c r="M249" i="9"/>
  <c r="L249" i="9"/>
  <c r="E249" i="9"/>
  <c r="M248" i="9"/>
  <c r="F248" i="9" s="1"/>
  <c r="L248" i="9"/>
  <c r="E248" i="9"/>
  <c r="M247" i="9"/>
  <c r="L247" i="9"/>
  <c r="F247" i="9" s="1"/>
  <c r="E247" i="9"/>
  <c r="M246" i="9"/>
  <c r="L246" i="9"/>
  <c r="F246" i="9" s="1"/>
  <c r="B246" i="9" s="1"/>
  <c r="E246" i="9"/>
  <c r="M245" i="9"/>
  <c r="L245" i="9"/>
  <c r="F245" i="9" s="1"/>
  <c r="E245" i="9"/>
  <c r="M244" i="9"/>
  <c r="F244" i="9" s="1"/>
  <c r="L244" i="9"/>
  <c r="E244" i="9"/>
  <c r="M243" i="9"/>
  <c r="L243" i="9"/>
  <c r="E243" i="9"/>
  <c r="M242" i="9"/>
  <c r="L242" i="9"/>
  <c r="E242" i="9"/>
  <c r="M241" i="9"/>
  <c r="L241" i="9"/>
  <c r="E241" i="9"/>
  <c r="M240" i="9"/>
  <c r="L240" i="9"/>
  <c r="E240" i="9"/>
  <c r="M239" i="9"/>
  <c r="L239" i="9"/>
  <c r="F239" i="9"/>
  <c r="E239" i="9"/>
  <c r="M238" i="9"/>
  <c r="L238" i="9"/>
  <c r="F238" i="9" s="1"/>
  <c r="E238" i="9"/>
  <c r="M237" i="9"/>
  <c r="L237" i="9"/>
  <c r="E237" i="9"/>
  <c r="M236" i="9"/>
  <c r="F236" i="9" s="1"/>
  <c r="L236" i="9"/>
  <c r="E236" i="9"/>
  <c r="M235" i="9"/>
  <c r="L235" i="9"/>
  <c r="E235" i="9"/>
  <c r="M234" i="9"/>
  <c r="L234" i="9"/>
  <c r="F234" i="9" s="1"/>
  <c r="B234" i="9" s="1"/>
  <c r="E234" i="9"/>
  <c r="M233" i="9"/>
  <c r="L233" i="9"/>
  <c r="F233" i="9" s="1"/>
  <c r="B233" i="9" s="1"/>
  <c r="E233" i="9"/>
  <c r="M232" i="9"/>
  <c r="L232" i="9"/>
  <c r="E232" i="9"/>
  <c r="M231" i="9"/>
  <c r="L231" i="9"/>
  <c r="F231" i="9" s="1"/>
  <c r="E231" i="9"/>
  <c r="M230" i="9"/>
  <c r="L230" i="9"/>
  <c r="E230" i="9"/>
  <c r="M229" i="9"/>
  <c r="L229" i="9"/>
  <c r="E229" i="9"/>
  <c r="M228" i="9"/>
  <c r="L228" i="9"/>
  <c r="F228" i="9" s="1"/>
  <c r="E228" i="9"/>
  <c r="M227" i="9"/>
  <c r="L227" i="9"/>
  <c r="E227" i="9"/>
  <c r="M226" i="9"/>
  <c r="L226" i="9"/>
  <c r="E226" i="9"/>
  <c r="M225" i="9"/>
  <c r="L225" i="9"/>
  <c r="E225" i="9"/>
  <c r="M224" i="9"/>
  <c r="F224" i="9" s="1"/>
  <c r="L224" i="9"/>
  <c r="E224" i="9"/>
  <c r="M223" i="9"/>
  <c r="L223" i="9"/>
  <c r="E223" i="9"/>
  <c r="M222" i="9"/>
  <c r="F222" i="9" s="1"/>
  <c r="L222" i="9"/>
  <c r="E222" i="9"/>
  <c r="M221" i="9"/>
  <c r="L221" i="9"/>
  <c r="E221" i="9"/>
  <c r="M220" i="9"/>
  <c r="F220" i="9" s="1"/>
  <c r="L220" i="9"/>
  <c r="E220" i="9"/>
  <c r="M219" i="9"/>
  <c r="L219" i="9"/>
  <c r="F219" i="9" s="1"/>
  <c r="E219" i="9"/>
  <c r="M218" i="9"/>
  <c r="L218" i="9"/>
  <c r="E218" i="9"/>
  <c r="M217" i="9"/>
  <c r="L217" i="9"/>
  <c r="E217" i="9"/>
  <c r="M216" i="9"/>
  <c r="F216" i="9" s="1"/>
  <c r="B216" i="9" s="1"/>
  <c r="L216" i="9"/>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G160" i="9"/>
  <c r="F160" i="9"/>
  <c r="H159" i="9"/>
  <c r="G159" i="9"/>
  <c r="F159" i="9"/>
  <c r="E159" i="9"/>
  <c r="B159" i="9" s="1"/>
  <c r="H158" i="9"/>
  <c r="G158" i="9"/>
  <c r="F158" i="9"/>
  <c r="H157" i="9"/>
  <c r="E157" i="9" s="1"/>
  <c r="B157" i="9" s="1"/>
  <c r="G157" i="9"/>
  <c r="F157" i="9"/>
  <c r="H156" i="9"/>
  <c r="G156" i="9"/>
  <c r="E156" i="9" s="1"/>
  <c r="B156" i="9" s="1"/>
  <c r="F156" i="9"/>
  <c r="H155" i="9"/>
  <c r="G155" i="9"/>
  <c r="E155" i="9" s="1"/>
  <c r="F155" i="9"/>
  <c r="H154" i="9"/>
  <c r="G154" i="9"/>
  <c r="F154" i="9"/>
  <c r="H153" i="9"/>
  <c r="G153" i="9"/>
  <c r="F153" i="9"/>
  <c r="H152" i="9"/>
  <c r="E152" i="9" s="1"/>
  <c r="B152" i="9" s="1"/>
  <c r="G152" i="9"/>
  <c r="F152" i="9"/>
  <c r="H151" i="9"/>
  <c r="G151" i="9"/>
  <c r="E151" i="9" s="1"/>
  <c r="B151" i="9" s="1"/>
  <c r="F151" i="9"/>
  <c r="H150" i="9"/>
  <c r="G150" i="9"/>
  <c r="F150" i="9"/>
  <c r="H149" i="9"/>
  <c r="E149" i="9" s="1"/>
  <c r="G149" i="9"/>
  <c r="F149" i="9"/>
  <c r="B149" i="9" s="1"/>
  <c r="H148" i="9"/>
  <c r="G148" i="9"/>
  <c r="F148" i="9"/>
  <c r="E148" i="9"/>
  <c r="H147" i="9"/>
  <c r="G147" i="9"/>
  <c r="E147" i="9" s="1"/>
  <c r="F147" i="9"/>
  <c r="H146" i="9"/>
  <c r="G146" i="9"/>
  <c r="F146" i="9"/>
  <c r="H145" i="9"/>
  <c r="G145" i="9"/>
  <c r="F145" i="9"/>
  <c r="H144" i="9"/>
  <c r="G144" i="9"/>
  <c r="F144" i="9"/>
  <c r="F143" i="9"/>
  <c r="H142" i="9"/>
  <c r="G142" i="9"/>
  <c r="E142" i="9" s="1"/>
  <c r="B142" i="9" s="1"/>
  <c r="F142" i="9"/>
  <c r="H141" i="9"/>
  <c r="G141" i="9"/>
  <c r="E141" i="9" s="1"/>
  <c r="F141" i="9"/>
  <c r="H140" i="9"/>
  <c r="E140" i="9" s="1"/>
  <c r="G140" i="9"/>
  <c r="F140" i="9"/>
  <c r="B140" i="9"/>
  <c r="H139" i="9"/>
  <c r="G139" i="9"/>
  <c r="F139" i="9"/>
  <c r="E139" i="9"/>
  <c r="B139" i="9" s="1"/>
  <c r="H138" i="9"/>
  <c r="G138" i="9"/>
  <c r="F138" i="9"/>
  <c r="H137" i="9"/>
  <c r="G137" i="9"/>
  <c r="F137" i="9"/>
  <c r="H136" i="9"/>
  <c r="G136" i="9"/>
  <c r="E136" i="9" s="1"/>
  <c r="B136" i="9" s="1"/>
  <c r="F136" i="9"/>
  <c r="H135" i="9"/>
  <c r="G135" i="9"/>
  <c r="F135" i="9"/>
  <c r="H134" i="9"/>
  <c r="G134" i="9"/>
  <c r="E134" i="9" s="1"/>
  <c r="B134" i="9" s="1"/>
  <c r="F134" i="9"/>
  <c r="H133" i="9"/>
  <c r="G133" i="9"/>
  <c r="E133" i="9" s="1"/>
  <c r="F133" i="9"/>
  <c r="H132" i="9"/>
  <c r="E132" i="9" s="1"/>
  <c r="B132" i="9" s="1"/>
  <c r="G132" i="9"/>
  <c r="F132" i="9"/>
  <c r="H131" i="9"/>
  <c r="G131" i="9"/>
  <c r="E131" i="9" s="1"/>
  <c r="B131" i="9" s="1"/>
  <c r="F131" i="9"/>
  <c r="H130" i="9"/>
  <c r="G130" i="9"/>
  <c r="F130" i="9"/>
  <c r="H129" i="9"/>
  <c r="G129" i="9"/>
  <c r="E129" i="9" s="1"/>
  <c r="B129" i="9" s="1"/>
  <c r="F129" i="9"/>
  <c r="H128" i="9"/>
  <c r="G128" i="9"/>
  <c r="E128" i="9" s="1"/>
  <c r="F128" i="9"/>
  <c r="H127" i="9"/>
  <c r="G127" i="9"/>
  <c r="E127" i="9" s="1"/>
  <c r="B127" i="9" s="1"/>
  <c r="F127" i="9"/>
  <c r="H126" i="9"/>
  <c r="G126" i="9"/>
  <c r="E126" i="9" s="1"/>
  <c r="F126" i="9"/>
  <c r="H125" i="9"/>
  <c r="G125" i="9"/>
  <c r="F125" i="9"/>
  <c r="H124" i="9"/>
  <c r="E124" i="9" s="1"/>
  <c r="B124" i="9" s="1"/>
  <c r="G124" i="9"/>
  <c r="F124" i="9"/>
  <c r="H123" i="9"/>
  <c r="G123" i="9"/>
  <c r="E123" i="9" s="1"/>
  <c r="B123" i="9" s="1"/>
  <c r="F123" i="9"/>
  <c r="H122" i="9"/>
  <c r="G122" i="9"/>
  <c r="F122" i="9"/>
  <c r="H121" i="9"/>
  <c r="G121" i="9"/>
  <c r="E121" i="9" s="1"/>
  <c r="B121" i="9" s="1"/>
  <c r="F121" i="9"/>
  <c r="H120" i="9"/>
  <c r="G120" i="9"/>
  <c r="E120" i="9" s="1"/>
  <c r="B120" i="9" s="1"/>
  <c r="F120" i="9"/>
  <c r="H119" i="9"/>
  <c r="G119" i="9"/>
  <c r="E119" i="9" s="1"/>
  <c r="B119" i="9" s="1"/>
  <c r="F119" i="9"/>
  <c r="H118" i="9"/>
  <c r="G118" i="9"/>
  <c r="E118" i="9" s="1"/>
  <c r="F118" i="9"/>
  <c r="H117" i="9"/>
  <c r="G117" i="9"/>
  <c r="F117" i="9"/>
  <c r="H116" i="9"/>
  <c r="E116" i="9" s="1"/>
  <c r="B116" i="9" s="1"/>
  <c r="G116" i="9"/>
  <c r="F116" i="9"/>
  <c r="H115" i="9"/>
  <c r="G115" i="9"/>
  <c r="E115" i="9" s="1"/>
  <c r="B115" i="9" s="1"/>
  <c r="F115" i="9"/>
  <c r="H114" i="9"/>
  <c r="G114" i="9"/>
  <c r="F114" i="9"/>
  <c r="H113" i="9"/>
  <c r="G113" i="9"/>
  <c r="F113" i="9"/>
  <c r="E113" i="9"/>
  <c r="H112" i="9"/>
  <c r="G112" i="9"/>
  <c r="F112" i="9"/>
  <c r="E112" i="9"/>
  <c r="H111" i="9"/>
  <c r="G111" i="9"/>
  <c r="E111" i="9" s="1"/>
  <c r="F111" i="9"/>
  <c r="H110" i="9"/>
  <c r="G110" i="9"/>
  <c r="F110" i="9"/>
  <c r="H109" i="9"/>
  <c r="G109" i="9"/>
  <c r="F109" i="9"/>
  <c r="H108" i="9"/>
  <c r="G108" i="9"/>
  <c r="F108" i="9"/>
  <c r="H107" i="9"/>
  <c r="G107" i="9"/>
  <c r="E107" i="9" s="1"/>
  <c r="B107" i="9" s="1"/>
  <c r="F107" i="9"/>
  <c r="H106" i="9"/>
  <c r="G106" i="9"/>
  <c r="E106" i="9" s="1"/>
  <c r="B106" i="9" s="1"/>
  <c r="F106" i="9"/>
  <c r="H105" i="9"/>
  <c r="G105" i="9"/>
  <c r="E105" i="9" s="1"/>
  <c r="F105" i="9"/>
  <c r="H104" i="9"/>
  <c r="E104" i="9" s="1"/>
  <c r="G104" i="9"/>
  <c r="F104" i="9"/>
  <c r="B104" i="9"/>
  <c r="H103" i="9"/>
  <c r="G103" i="9"/>
  <c r="F103" i="9"/>
  <c r="E103" i="9"/>
  <c r="B103" i="9" s="1"/>
  <c r="H102" i="9"/>
  <c r="G102" i="9"/>
  <c r="F102" i="9"/>
  <c r="H101" i="9"/>
  <c r="G101" i="9"/>
  <c r="F101" i="9"/>
  <c r="H100" i="9"/>
  <c r="G100" i="9"/>
  <c r="F100" i="9"/>
  <c r="H99" i="9"/>
  <c r="G99" i="9"/>
  <c r="E99" i="9" s="1"/>
  <c r="B99" i="9" s="1"/>
  <c r="F99" i="9"/>
  <c r="H98" i="9"/>
  <c r="G98" i="9"/>
  <c r="E98" i="9" s="1"/>
  <c r="B98" i="9" s="1"/>
  <c r="F98" i="9"/>
  <c r="H97" i="9"/>
  <c r="G97" i="9"/>
  <c r="E97" i="9" s="1"/>
  <c r="F97" i="9"/>
  <c r="H96" i="9"/>
  <c r="E96" i="9" s="1"/>
  <c r="G96" i="9"/>
  <c r="F96" i="9"/>
  <c r="B96" i="9"/>
  <c r="H95" i="9"/>
  <c r="G95" i="9"/>
  <c r="F95" i="9"/>
  <c r="E95" i="9"/>
  <c r="B95" i="9" s="1"/>
  <c r="H94" i="9"/>
  <c r="G94" i="9"/>
  <c r="F94" i="9"/>
  <c r="H93" i="9"/>
  <c r="G93" i="9"/>
  <c r="F93" i="9"/>
  <c r="H92" i="9"/>
  <c r="G92" i="9"/>
  <c r="F92" i="9"/>
  <c r="H91" i="9"/>
  <c r="G91" i="9"/>
  <c r="E91" i="9" s="1"/>
  <c r="B91" i="9" s="1"/>
  <c r="F91" i="9"/>
  <c r="H90" i="9"/>
  <c r="G90" i="9"/>
  <c r="E90" i="9" s="1"/>
  <c r="B90" i="9" s="1"/>
  <c r="F90" i="9"/>
  <c r="H89" i="9"/>
  <c r="G89" i="9"/>
  <c r="E89" i="9" s="1"/>
  <c r="F89" i="9"/>
  <c r="H88" i="9"/>
  <c r="E88" i="9" s="1"/>
  <c r="G88" i="9"/>
  <c r="F88" i="9"/>
  <c r="B88" i="9"/>
  <c r="H87" i="9"/>
  <c r="G87" i="9"/>
  <c r="F87" i="9"/>
  <c r="E87" i="9"/>
  <c r="B87" i="9" s="1"/>
  <c r="H86" i="9"/>
  <c r="G86" i="9"/>
  <c r="F86" i="9"/>
  <c r="H85" i="9"/>
  <c r="G85" i="9"/>
  <c r="F85" i="9"/>
  <c r="H84" i="9"/>
  <c r="G84" i="9"/>
  <c r="F84" i="9"/>
  <c r="H83" i="9"/>
  <c r="G83" i="9"/>
  <c r="E83" i="9" s="1"/>
  <c r="B83" i="9" s="1"/>
  <c r="F83" i="9"/>
  <c r="H82" i="9"/>
  <c r="G82" i="9"/>
  <c r="E82" i="9" s="1"/>
  <c r="B82" i="9" s="1"/>
  <c r="F82" i="9"/>
  <c r="H81" i="9"/>
  <c r="G81" i="9"/>
  <c r="E81" i="9" s="1"/>
  <c r="F81" i="9"/>
  <c r="H80" i="9"/>
  <c r="E80" i="9" s="1"/>
  <c r="G80" i="9"/>
  <c r="F80" i="9"/>
  <c r="B80" i="9"/>
  <c r="H79" i="9"/>
  <c r="G79" i="9"/>
  <c r="F79" i="9"/>
  <c r="E79" i="9"/>
  <c r="B79" i="9" s="1"/>
  <c r="H78" i="9"/>
  <c r="G78" i="9"/>
  <c r="F78" i="9"/>
  <c r="H77" i="9"/>
  <c r="G77" i="9"/>
  <c r="F77" i="9"/>
  <c r="H76" i="9"/>
  <c r="G76" i="9"/>
  <c r="F76" i="9"/>
  <c r="H75" i="9"/>
  <c r="G75" i="9"/>
  <c r="E75" i="9" s="1"/>
  <c r="B75" i="9" s="1"/>
  <c r="F75" i="9"/>
  <c r="H74" i="9"/>
  <c r="G74" i="9"/>
  <c r="E74" i="9" s="1"/>
  <c r="B74" i="9" s="1"/>
  <c r="F74" i="9"/>
  <c r="H73" i="9"/>
  <c r="G73" i="9"/>
  <c r="E73" i="9" s="1"/>
  <c r="F73" i="9"/>
  <c r="H72" i="9"/>
  <c r="E72" i="9" s="1"/>
  <c r="G72" i="9"/>
  <c r="F72" i="9"/>
  <c r="B72" i="9"/>
  <c r="H71" i="9"/>
  <c r="E71" i="9" s="1"/>
  <c r="B71" i="9" s="1"/>
  <c r="G71" i="9"/>
  <c r="F71" i="9"/>
  <c r="H70" i="9"/>
  <c r="G70" i="9"/>
  <c r="F70" i="9"/>
  <c r="H69" i="9"/>
  <c r="G69" i="9"/>
  <c r="F69" i="9"/>
  <c r="H68" i="9"/>
  <c r="G68" i="9"/>
  <c r="F68" i="9"/>
  <c r="H67" i="9"/>
  <c r="G67" i="9"/>
  <c r="F67" i="9"/>
  <c r="E67" i="9"/>
  <c r="H66" i="9"/>
  <c r="G66" i="9"/>
  <c r="E66" i="9" s="1"/>
  <c r="F66" i="9"/>
  <c r="H65" i="9"/>
  <c r="G65" i="9"/>
  <c r="F65" i="9"/>
  <c r="H64" i="9"/>
  <c r="E64" i="9" s="1"/>
  <c r="B64" i="9" s="1"/>
  <c r="G64" i="9"/>
  <c r="F64" i="9"/>
  <c r="H63" i="9"/>
  <c r="G63" i="9"/>
  <c r="E63" i="9" s="1"/>
  <c r="B63" i="9" s="1"/>
  <c r="F63" i="9"/>
  <c r="H62" i="9"/>
  <c r="G62" i="9"/>
  <c r="F62" i="9"/>
  <c r="H61" i="9"/>
  <c r="G61" i="9"/>
  <c r="E61" i="9" s="1"/>
  <c r="B61" i="9" s="1"/>
  <c r="F61" i="9"/>
  <c r="H60" i="9"/>
  <c r="G60" i="9"/>
  <c r="F60" i="9"/>
  <c r="H59" i="9"/>
  <c r="E59" i="9" s="1"/>
  <c r="B59" i="9" s="1"/>
  <c r="G59" i="9"/>
  <c r="F59" i="9"/>
  <c r="H58" i="9"/>
  <c r="G58" i="9"/>
  <c r="F58" i="9"/>
  <c r="H57" i="9"/>
  <c r="G57" i="9"/>
  <c r="E57" i="9" s="1"/>
  <c r="B57" i="9" s="1"/>
  <c r="F57" i="9"/>
  <c r="H56" i="9"/>
  <c r="G56" i="9"/>
  <c r="F56" i="9"/>
  <c r="H55" i="9"/>
  <c r="G55" i="9"/>
  <c r="F55" i="9"/>
  <c r="E55" i="9"/>
  <c r="H54" i="9"/>
  <c r="G54" i="9"/>
  <c r="E54" i="9" s="1"/>
  <c r="F54" i="9"/>
  <c r="H53" i="9"/>
  <c r="G53" i="9"/>
  <c r="F53" i="9"/>
  <c r="H52" i="9"/>
  <c r="E52" i="9" s="1"/>
  <c r="B52" i="9" s="1"/>
  <c r="G52" i="9"/>
  <c r="F52" i="9"/>
  <c r="H51" i="9"/>
  <c r="G51" i="9"/>
  <c r="E51" i="9" s="1"/>
  <c r="B51" i="9" s="1"/>
  <c r="F51" i="9"/>
  <c r="H50" i="9"/>
  <c r="G50" i="9"/>
  <c r="F50" i="9"/>
  <c r="H49" i="9"/>
  <c r="G49" i="9"/>
  <c r="E49" i="9" s="1"/>
  <c r="B49" i="9" s="1"/>
  <c r="F49" i="9"/>
  <c r="H48" i="9"/>
  <c r="G48" i="9"/>
  <c r="F48" i="9"/>
  <c r="H47" i="9"/>
  <c r="G47" i="9"/>
  <c r="F47" i="9"/>
  <c r="H46" i="9"/>
  <c r="G46" i="9"/>
  <c r="F46" i="9"/>
  <c r="H45" i="9"/>
  <c r="G45" i="9"/>
  <c r="F45" i="9"/>
  <c r="H44" i="9"/>
  <c r="G44" i="9"/>
  <c r="F44" i="9"/>
  <c r="H43" i="9"/>
  <c r="G43" i="9"/>
  <c r="F43" i="9"/>
  <c r="E43" i="9"/>
  <c r="H42" i="9"/>
  <c r="G42" i="9"/>
  <c r="F42" i="9"/>
  <c r="H41" i="9"/>
  <c r="G41" i="9"/>
  <c r="F41" i="9"/>
  <c r="H40" i="9"/>
  <c r="E40" i="9" s="1"/>
  <c r="B40" i="9" s="1"/>
  <c r="G40" i="9"/>
  <c r="F40" i="9"/>
  <c r="H39" i="9"/>
  <c r="G39" i="9"/>
  <c r="E39" i="9" s="1"/>
  <c r="B39" i="9" s="1"/>
  <c r="F39" i="9"/>
  <c r="H38" i="9"/>
  <c r="G38" i="9"/>
  <c r="F38" i="9"/>
  <c r="H37" i="9"/>
  <c r="G37" i="9"/>
  <c r="E37" i="9" s="1"/>
  <c r="F37" i="9"/>
  <c r="H36" i="9"/>
  <c r="E36" i="9" s="1"/>
  <c r="G36" i="9"/>
  <c r="F36" i="9"/>
  <c r="B36" i="9"/>
  <c r="H35" i="9"/>
  <c r="E35" i="9" s="1"/>
  <c r="B35" i="9" s="1"/>
  <c r="G35" i="9"/>
  <c r="F35" i="9"/>
  <c r="H34" i="9"/>
  <c r="G34" i="9"/>
  <c r="F34" i="9"/>
  <c r="H33" i="9"/>
  <c r="G33" i="9"/>
  <c r="F33" i="9"/>
  <c r="H32" i="9"/>
  <c r="G32" i="9"/>
  <c r="F32" i="9"/>
  <c r="H31" i="9"/>
  <c r="G31" i="9"/>
  <c r="F31" i="9"/>
  <c r="E31" i="9"/>
  <c r="H30" i="9"/>
  <c r="G30" i="9"/>
  <c r="E30" i="9" s="1"/>
  <c r="F30" i="9"/>
  <c r="H29" i="9"/>
  <c r="G29" i="9"/>
  <c r="F29" i="9"/>
  <c r="H28" i="9"/>
  <c r="G28" i="9"/>
  <c r="F28" i="9"/>
  <c r="H27" i="9"/>
  <c r="G27" i="9"/>
  <c r="F27" i="9"/>
  <c r="H26" i="9"/>
  <c r="G26" i="9"/>
  <c r="F26" i="9"/>
  <c r="H25" i="9"/>
  <c r="G25" i="9"/>
  <c r="F25" i="9"/>
  <c r="H24" i="9"/>
  <c r="G24" i="9"/>
  <c r="F24" i="9"/>
  <c r="E24" i="9"/>
  <c r="B24" i="9" s="1"/>
  <c r="H23" i="9"/>
  <c r="G23" i="9"/>
  <c r="F23" i="9"/>
  <c r="E23" i="9"/>
  <c r="H22" i="9"/>
  <c r="G22" i="9"/>
  <c r="F22" i="9"/>
  <c r="F21" i="9"/>
  <c r="F4" i="9"/>
  <c r="O3" i="9"/>
  <c r="G275" i="9" s="1"/>
  <c r="I3" i="9"/>
  <c r="H3" i="9"/>
  <c r="G3" i="9"/>
  <c r="D101" i="8"/>
  <c r="C1576" i="1" s="1"/>
  <c r="H1576" i="1" s="1"/>
  <c r="D95" i="8"/>
  <c r="D90" i="8"/>
  <c r="C1565" i="1" s="1"/>
  <c r="D85" i="8"/>
  <c r="C1560" i="1" s="1"/>
  <c r="D80" i="8"/>
  <c r="D75" i="8"/>
  <c r="C1550" i="1" s="1"/>
  <c r="D70" i="8"/>
  <c r="C1545" i="1" s="1"/>
  <c r="D65" i="8"/>
  <c r="C1540" i="1" s="1"/>
  <c r="D60" i="8"/>
  <c r="D55" i="8"/>
  <c r="C1530" i="1" s="1"/>
  <c r="H1530" i="1" s="1"/>
  <c r="D50" i="8"/>
  <c r="D44" i="8"/>
  <c r="D36" i="8"/>
  <c r="D26" i="8"/>
  <c r="D24" i="8" s="1"/>
  <c r="C1499" i="1" s="1"/>
  <c r="H1499" i="1" s="1"/>
  <c r="D18" i="8"/>
  <c r="D8" i="8"/>
  <c r="E44" i="7"/>
  <c r="D44" i="7"/>
  <c r="E39" i="7"/>
  <c r="D39" i="7"/>
  <c r="E38" i="7"/>
  <c r="D38" i="7"/>
  <c r="E30" i="7"/>
  <c r="D30" i="7"/>
  <c r="E23" i="7"/>
  <c r="D23" i="7"/>
  <c r="D22" i="7" s="1"/>
  <c r="H30" i="3" s="1"/>
  <c r="E14" i="7"/>
  <c r="D14" i="7"/>
  <c r="E7" i="7"/>
  <c r="E6" i="7" s="1"/>
  <c r="D7" i="7"/>
  <c r="D6" i="7" s="1"/>
  <c r="F140" i="6"/>
  <c r="F139" i="6"/>
  <c r="F138" i="6"/>
  <c r="F137" i="6"/>
  <c r="F136" i="6"/>
  <c r="F135" i="6"/>
  <c r="F134" i="6"/>
  <c r="F133" i="6"/>
  <c r="F132" i="6"/>
  <c r="F131" i="6"/>
  <c r="E130" i="6"/>
  <c r="E129" i="6" s="1"/>
  <c r="D1423" i="1" s="1"/>
  <c r="D130" i="6"/>
  <c r="D129" i="6"/>
  <c r="F128" i="6"/>
  <c r="F127" i="6"/>
  <c r="F126" i="6"/>
  <c r="F125" i="6"/>
  <c r="F124" i="6"/>
  <c r="F123" i="6"/>
  <c r="E122" i="6"/>
  <c r="D1416" i="1" s="1"/>
  <c r="D122" i="6"/>
  <c r="F122" i="6" s="1"/>
  <c r="F121" i="6"/>
  <c r="F120" i="6"/>
  <c r="F119" i="6"/>
  <c r="E118" i="6"/>
  <c r="D118" i="6"/>
  <c r="F117" i="6"/>
  <c r="F116" i="6"/>
  <c r="E115" i="6"/>
  <c r="E114" i="6" s="1"/>
  <c r="D115" i="6"/>
  <c r="F113" i="6"/>
  <c r="F112" i="6"/>
  <c r="F111" i="6"/>
  <c r="F110" i="6"/>
  <c r="F109" i="6"/>
  <c r="F108" i="6"/>
  <c r="E107" i="6"/>
  <c r="D107" i="6"/>
  <c r="F106" i="6"/>
  <c r="F105" i="6"/>
  <c r="F104" i="6"/>
  <c r="F103" i="6"/>
  <c r="F102" i="6"/>
  <c r="F101" i="6"/>
  <c r="F100" i="6"/>
  <c r="E99" i="6"/>
  <c r="D99" i="6"/>
  <c r="F98" i="6"/>
  <c r="F97" i="6"/>
  <c r="F96" i="6"/>
  <c r="F95" i="6"/>
  <c r="E94" i="6"/>
  <c r="D1388" i="1" s="1"/>
  <c r="D94" i="6"/>
  <c r="F94" i="6" s="1"/>
  <c r="F93" i="6"/>
  <c r="F92" i="6"/>
  <c r="F91" i="6"/>
  <c r="E90" i="6"/>
  <c r="D1384" i="1" s="1"/>
  <c r="D90" i="6"/>
  <c r="D89" i="6" s="1"/>
  <c r="F88" i="6"/>
  <c r="F87" i="6"/>
  <c r="F86" i="6"/>
  <c r="F85" i="6"/>
  <c r="F84" i="6"/>
  <c r="F83" i="6"/>
  <c r="E82" i="6"/>
  <c r="D82" i="6"/>
  <c r="F81" i="6"/>
  <c r="F80" i="6"/>
  <c r="F79" i="6"/>
  <c r="F78" i="6"/>
  <c r="F77" i="6"/>
  <c r="F76" i="6"/>
  <c r="E75" i="6"/>
  <c r="F75" i="6" s="1"/>
  <c r="D75" i="6"/>
  <c r="F74" i="6"/>
  <c r="F73" i="6"/>
  <c r="F72" i="6"/>
  <c r="F71" i="6"/>
  <c r="F70" i="6"/>
  <c r="F69" i="6"/>
  <c r="F68" i="6"/>
  <c r="F67" i="6"/>
  <c r="E66" i="6"/>
  <c r="D1360" i="1" s="1"/>
  <c r="D66" i="6"/>
  <c r="F65" i="6"/>
  <c r="F64" i="6"/>
  <c r="F63" i="6"/>
  <c r="F62" i="6"/>
  <c r="E61" i="6"/>
  <c r="D1355" i="1" s="1"/>
  <c r="H1355" i="1" s="1"/>
  <c r="D61" i="6"/>
  <c r="F61" i="6" s="1"/>
  <c r="F60" i="6"/>
  <c r="F59" i="6"/>
  <c r="F58" i="6"/>
  <c r="F57" i="6"/>
  <c r="F56" i="6"/>
  <c r="F55" i="6"/>
  <c r="E54" i="6"/>
  <c r="D1348" i="1" s="1"/>
  <c r="D54" i="6"/>
  <c r="F53" i="6"/>
  <c r="F52" i="6"/>
  <c r="F51" i="6"/>
  <c r="E50" i="6"/>
  <c r="D50" i="6"/>
  <c r="F50" i="6" s="1"/>
  <c r="F49" i="6"/>
  <c r="F48" i="6"/>
  <c r="F47" i="6"/>
  <c r="F46" i="6"/>
  <c r="F45" i="6"/>
  <c r="F44" i="6"/>
  <c r="E43" i="6"/>
  <c r="D1337" i="1" s="1"/>
  <c r="D43" i="6"/>
  <c r="F42" i="6"/>
  <c r="F41" i="6"/>
  <c r="F40" i="6"/>
  <c r="E39" i="6"/>
  <c r="F39" i="6" s="1"/>
  <c r="D39" i="6"/>
  <c r="F38" i="6"/>
  <c r="F37" i="6"/>
  <c r="E36" i="6"/>
  <c r="D36" i="6"/>
  <c r="F36" i="6" s="1"/>
  <c r="D35" i="6"/>
  <c r="F34" i="6"/>
  <c r="F33" i="6"/>
  <c r="F32" i="6"/>
  <c r="F31" i="6"/>
  <c r="F30" i="6"/>
  <c r="F29" i="6"/>
  <c r="E28" i="6"/>
  <c r="D1322" i="1" s="1"/>
  <c r="D28" i="6"/>
  <c r="F27" i="6"/>
  <c r="F26" i="6"/>
  <c r="F25" i="6"/>
  <c r="F24" i="6"/>
  <c r="F23" i="6"/>
  <c r="E22" i="6"/>
  <c r="D22" i="6"/>
  <c r="F22" i="6" s="1"/>
  <c r="F21" i="6"/>
  <c r="F20" i="6"/>
  <c r="F19" i="6"/>
  <c r="F18" i="6"/>
  <c r="F17" i="6"/>
  <c r="F16" i="6"/>
  <c r="F15" i="6"/>
  <c r="F14" i="6"/>
  <c r="F13" i="6"/>
  <c r="E13" i="6"/>
  <c r="D13" i="6"/>
  <c r="F12" i="6"/>
  <c r="F11" i="6"/>
  <c r="E10" i="6"/>
  <c r="D1304" i="1" s="1"/>
  <c r="D10" i="6"/>
  <c r="F10" i="6" s="1"/>
  <c r="F9" i="6"/>
  <c r="F8" i="6"/>
  <c r="F7"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F250" i="5"/>
  <c r="E250" i="5"/>
  <c r="D250" i="5"/>
  <c r="F249" i="5"/>
  <c r="F248" i="5"/>
  <c r="F247" i="5"/>
  <c r="E246" i="5"/>
  <c r="E245" i="5" s="1"/>
  <c r="D1222" i="1" s="1"/>
  <c r="D246" i="5"/>
  <c r="F244" i="5"/>
  <c r="F243" i="5"/>
  <c r="E242" i="5"/>
  <c r="D1219" i="1" s="1"/>
  <c r="D242" i="5"/>
  <c r="F241" i="5"/>
  <c r="F240" i="5"/>
  <c r="E239" i="5"/>
  <c r="D239" i="5"/>
  <c r="D238" i="5"/>
  <c r="F236" i="5"/>
  <c r="F235" i="5"/>
  <c r="E234" i="5"/>
  <c r="D1211" i="1" s="1"/>
  <c r="D234" i="5"/>
  <c r="F233" i="5"/>
  <c r="F232" i="5"/>
  <c r="F231" i="5"/>
  <c r="F230" i="5"/>
  <c r="F229" i="5"/>
  <c r="F228" i="5"/>
  <c r="F227" i="5"/>
  <c r="F226" i="5"/>
  <c r="F225" i="5"/>
  <c r="E224" i="5"/>
  <c r="D1201" i="1" s="1"/>
  <c r="D224" i="5"/>
  <c r="F224" i="5" s="1"/>
  <c r="F223" i="5"/>
  <c r="F222" i="5"/>
  <c r="F221" i="5"/>
  <c r="F220" i="5"/>
  <c r="F219" i="5"/>
  <c r="F218" i="5"/>
  <c r="F217" i="5"/>
  <c r="F216" i="5"/>
  <c r="F215" i="5"/>
  <c r="F214" i="5"/>
  <c r="F213" i="5"/>
  <c r="F212" i="5"/>
  <c r="F211" i="5"/>
  <c r="F210" i="5"/>
  <c r="F209" i="5"/>
  <c r="F208" i="5"/>
  <c r="E207" i="5"/>
  <c r="D1184" i="1" s="1"/>
  <c r="D207" i="5"/>
  <c r="F207" i="5" s="1"/>
  <c r="D206" i="5"/>
  <c r="F205" i="5"/>
  <c r="F204" i="5"/>
  <c r="F203" i="5"/>
  <c r="F202" i="5"/>
  <c r="F201" i="5"/>
  <c r="F200" i="5"/>
  <c r="F199" i="5"/>
  <c r="F198" i="5"/>
  <c r="E198" i="5"/>
  <c r="D198" i="5"/>
  <c r="F197" i="5"/>
  <c r="F196" i="5"/>
  <c r="F195" i="5"/>
  <c r="F194" i="5"/>
  <c r="F193" i="5"/>
  <c r="F192" i="5"/>
  <c r="E191" i="5"/>
  <c r="E190" i="5" s="1"/>
  <c r="H310" i="9" s="1"/>
  <c r="D191" i="5"/>
  <c r="F191" i="5" s="1"/>
  <c r="F189" i="5"/>
  <c r="F188" i="5"/>
  <c r="F187" i="5"/>
  <c r="F186" i="5"/>
  <c r="F185" i="5"/>
  <c r="F184" i="5"/>
  <c r="F183" i="5"/>
  <c r="F182" i="5"/>
  <c r="F181" i="5"/>
  <c r="E180" i="5"/>
  <c r="D180" i="5"/>
  <c r="D177" i="5" s="1"/>
  <c r="F179" i="5"/>
  <c r="F178" i="5"/>
  <c r="E177" i="5"/>
  <c r="F173" i="5"/>
  <c r="F172" i="5"/>
  <c r="F171" i="5"/>
  <c r="E170" i="5"/>
  <c r="D1148" i="1" s="1"/>
  <c r="D170" i="5"/>
  <c r="F170" i="5" s="1"/>
  <c r="F169" i="5"/>
  <c r="F168" i="5"/>
  <c r="F167" i="5"/>
  <c r="F166" i="5"/>
  <c r="F165" i="5"/>
  <c r="E164" i="5"/>
  <c r="D1142" i="1" s="1"/>
  <c r="H1142" i="1" s="1"/>
  <c r="D164" i="5"/>
  <c r="F163" i="5"/>
  <c r="F162" i="5"/>
  <c r="F161" i="5"/>
  <c r="F160" i="5"/>
  <c r="F159" i="5"/>
  <c r="F158" i="5"/>
  <c r="F157" i="5"/>
  <c r="F156" i="5"/>
  <c r="F155" i="5"/>
  <c r="F154" i="5"/>
  <c r="F153" i="5"/>
  <c r="F152" i="5"/>
  <c r="F151" i="5"/>
  <c r="F150" i="5"/>
  <c r="E149" i="5"/>
  <c r="H291" i="9" s="1"/>
  <c r="D149" i="5"/>
  <c r="F148" i="5"/>
  <c r="F147" i="5"/>
  <c r="F145" i="5"/>
  <c r="F144" i="5"/>
  <c r="F143" i="5"/>
  <c r="E142" i="5"/>
  <c r="E134" i="5" s="1"/>
  <c r="D1112" i="1" s="1"/>
  <c r="D142" i="5"/>
  <c r="F142" i="5" s="1"/>
  <c r="F141" i="5"/>
  <c r="F140" i="5"/>
  <c r="F139" i="5"/>
  <c r="F138" i="5"/>
  <c r="F137" i="5"/>
  <c r="F136" i="5"/>
  <c r="F135" i="5"/>
  <c r="E135" i="5"/>
  <c r="D135" i="5"/>
  <c r="F133" i="5"/>
  <c r="F132" i="5"/>
  <c r="F131" i="5"/>
  <c r="F130" i="5"/>
  <c r="F129" i="5"/>
  <c r="F128" i="5"/>
  <c r="F127" i="5"/>
  <c r="E126" i="5"/>
  <c r="D126" i="5"/>
  <c r="F126" i="5" s="1"/>
  <c r="F125" i="5"/>
  <c r="F124" i="5"/>
  <c r="F123" i="5"/>
  <c r="F122" i="5"/>
  <c r="F121" i="5"/>
  <c r="F120" i="5"/>
  <c r="E119" i="5"/>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D1057" i="1" s="1"/>
  <c r="D79" i="5"/>
  <c r="D78" i="5" s="1"/>
  <c r="F77" i="5"/>
  <c r="F76" i="5"/>
  <c r="F75" i="5"/>
  <c r="F74" i="5"/>
  <c r="F73" i="5"/>
  <c r="F72" i="5"/>
  <c r="F71" i="5"/>
  <c r="E70" i="5"/>
  <c r="D1048" i="1" s="1"/>
  <c r="H1048" i="1" s="1"/>
  <c r="D70" i="5"/>
  <c r="D69" i="5" s="1"/>
  <c r="F67" i="5"/>
  <c r="F66" i="5"/>
  <c r="F65" i="5"/>
  <c r="F64" i="5"/>
  <c r="E63" i="5"/>
  <c r="D1041" i="1" s="1"/>
  <c r="D63" i="5"/>
  <c r="F62" i="5"/>
  <c r="F61" i="5"/>
  <c r="F60" i="5"/>
  <c r="F59" i="5"/>
  <c r="F58" i="5"/>
  <c r="F57" i="5"/>
  <c r="E56" i="5"/>
  <c r="D1034" i="1" s="1"/>
  <c r="D56" i="5"/>
  <c r="F55" i="5"/>
  <c r="F54" i="5"/>
  <c r="F53" i="5"/>
  <c r="F52" i="5"/>
  <c r="E52" i="5"/>
  <c r="D52" i="5"/>
  <c r="F51" i="5"/>
  <c r="F50" i="5"/>
  <c r="F49" i="5"/>
  <c r="F48" i="5"/>
  <c r="F47" i="5"/>
  <c r="F46" i="5"/>
  <c r="E45" i="5"/>
  <c r="D45" i="5"/>
  <c r="F44" i="5"/>
  <c r="F43" i="5"/>
  <c r="F42" i="5"/>
  <c r="E41" i="5"/>
  <c r="D41" i="5"/>
  <c r="F41" i="5" s="1"/>
  <c r="F40" i="5"/>
  <c r="F39" i="5"/>
  <c r="F38" i="5"/>
  <c r="F37" i="5"/>
  <c r="F36" i="5"/>
  <c r="E35" i="5"/>
  <c r="D1013" i="1" s="1"/>
  <c r="D35" i="5"/>
  <c r="F34" i="5"/>
  <c r="F33" i="5"/>
  <c r="F32" i="5"/>
  <c r="F31" i="5"/>
  <c r="F30" i="5"/>
  <c r="E29" i="5"/>
  <c r="D29" i="5"/>
  <c r="F28" i="5"/>
  <c r="F27" i="5"/>
  <c r="F26" i="5"/>
  <c r="F25" i="5"/>
  <c r="F24" i="5"/>
  <c r="F23" i="5"/>
  <c r="F22" i="5"/>
  <c r="F21" i="5"/>
  <c r="F20" i="5"/>
  <c r="E19" i="5"/>
  <c r="D997" i="1" s="1"/>
  <c r="D19" i="5"/>
  <c r="F18" i="5"/>
  <c r="F17" i="5"/>
  <c r="F16" i="5"/>
  <c r="F15" i="5"/>
  <c r="F14" i="5"/>
  <c r="E13" i="5"/>
  <c r="D991" i="1" s="1"/>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E629" i="4"/>
  <c r="D629" i="4"/>
  <c r="F629" i="4" s="1"/>
  <c r="F628" i="4"/>
  <c r="F627" i="4"/>
  <c r="E626" i="4"/>
  <c r="D626" i="4"/>
  <c r="F626" i="4" s="1"/>
  <c r="D625" i="4"/>
  <c r="F624" i="4"/>
  <c r="F623" i="4"/>
  <c r="F622" i="4"/>
  <c r="F621" i="4"/>
  <c r="F620" i="4"/>
  <c r="F619" i="4"/>
  <c r="F618" i="4"/>
  <c r="F617" i="4"/>
  <c r="E617" i="4"/>
  <c r="D617" i="4"/>
  <c r="F616" i="4"/>
  <c r="F615" i="4"/>
  <c r="F614" i="4"/>
  <c r="F613" i="4"/>
  <c r="E612" i="4"/>
  <c r="D612" i="4"/>
  <c r="F611" i="4"/>
  <c r="F610" i="4"/>
  <c r="F609" i="4"/>
  <c r="F608" i="4"/>
  <c r="F607" i="4"/>
  <c r="F606" i="4"/>
  <c r="E605" i="4"/>
  <c r="D605" i="4"/>
  <c r="C599" i="1" s="1"/>
  <c r="F604" i="4"/>
  <c r="E603" i="4"/>
  <c r="H143" i="9" s="1"/>
  <c r="D603" i="4"/>
  <c r="G143" i="9" s="1"/>
  <c r="E143" i="9" s="1"/>
  <c r="B143" i="9" s="1"/>
  <c r="F602" i="4"/>
  <c r="F601" i="4"/>
  <c r="F600" i="4"/>
  <c r="F599" i="4"/>
  <c r="E599" i="4"/>
  <c r="D599" i="4"/>
  <c r="F598" i="4"/>
  <c r="F597" i="4"/>
  <c r="F596" i="4"/>
  <c r="F595" i="4"/>
  <c r="E594" i="4"/>
  <c r="D594" i="4"/>
  <c r="F592" i="4"/>
  <c r="F591" i="4"/>
  <c r="E590" i="4"/>
  <c r="D590" i="4"/>
  <c r="F590" i="4" s="1"/>
  <c r="F589" i="4"/>
  <c r="F588" i="4"/>
  <c r="E587" i="4"/>
  <c r="D587" i="4"/>
  <c r="F587" i="4" s="1"/>
  <c r="F586" i="4"/>
  <c r="E585" i="4"/>
  <c r="D585" i="4"/>
  <c r="F585" i="4" s="1"/>
  <c r="F584" i="4"/>
  <c r="F583" i="4"/>
  <c r="F582" i="4"/>
  <c r="F581" i="4"/>
  <c r="E581" i="4"/>
  <c r="E580" i="4" s="1"/>
  <c r="D581" i="4"/>
  <c r="F579" i="4"/>
  <c r="F578" i="4"/>
  <c r="E577" i="4"/>
  <c r="D577" i="4"/>
  <c r="F577" i="4" s="1"/>
  <c r="F576" i="4"/>
  <c r="F575" i="4"/>
  <c r="E574" i="4"/>
  <c r="D574" i="4"/>
  <c r="F574" i="4" s="1"/>
  <c r="F573" i="4"/>
  <c r="F572" i="4"/>
  <c r="E571" i="4"/>
  <c r="D571" i="4"/>
  <c r="F570" i="4"/>
  <c r="F569" i="4"/>
  <c r="E568" i="4"/>
  <c r="D568" i="4"/>
  <c r="F568"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D519" i="4"/>
  <c r="F518" i="4"/>
  <c r="F517" i="4"/>
  <c r="E516" i="4"/>
  <c r="D516" i="4"/>
  <c r="F516" i="4" s="1"/>
  <c r="F514" i="4"/>
  <c r="F513" i="4"/>
  <c r="F512" i="4"/>
  <c r="F511" i="4"/>
  <c r="F510" i="4"/>
  <c r="F509" i="4"/>
  <c r="F508" i="4"/>
  <c r="E507" i="4"/>
  <c r="D507" i="4"/>
  <c r="F506" i="4"/>
  <c r="F505" i="4"/>
  <c r="F504" i="4"/>
  <c r="F503" i="4"/>
  <c r="E502" i="4"/>
  <c r="D502" i="4"/>
  <c r="F502" i="4" s="1"/>
  <c r="F501" i="4"/>
  <c r="F500" i="4"/>
  <c r="F499" i="4"/>
  <c r="F498" i="4"/>
  <c r="F497" i="4"/>
  <c r="F496" i="4"/>
  <c r="E495" i="4"/>
  <c r="D489" i="1" s="1"/>
  <c r="G489" i="1" s="1"/>
  <c r="D495" i="4"/>
  <c r="F494" i="4"/>
  <c r="F493" i="4"/>
  <c r="F492" i="4"/>
  <c r="F491" i="4"/>
  <c r="E490" i="4"/>
  <c r="D490" i="4"/>
  <c r="F490" i="4" s="1"/>
  <c r="F489" i="4"/>
  <c r="F488" i="4"/>
  <c r="F487" i="4"/>
  <c r="F486" i="4"/>
  <c r="E485" i="4"/>
  <c r="D479" i="1" s="1"/>
  <c r="D485" i="4"/>
  <c r="F483" i="4"/>
  <c r="F482" i="4"/>
  <c r="E481" i="4"/>
  <c r="D475" i="1" s="1"/>
  <c r="D481" i="4"/>
  <c r="F480" i="4"/>
  <c r="F479" i="4"/>
  <c r="E478" i="4"/>
  <c r="D478" i="4"/>
  <c r="F478" i="4" s="1"/>
  <c r="F477" i="4"/>
  <c r="F476" i="4"/>
  <c r="F475" i="4"/>
  <c r="F474" i="4"/>
  <c r="F473" i="4"/>
  <c r="E473" i="4"/>
  <c r="D473" i="4"/>
  <c r="F471" i="4"/>
  <c r="F470" i="4"/>
  <c r="E469" i="4"/>
  <c r="D469" i="4"/>
  <c r="F469" i="4" s="1"/>
  <c r="F468" i="4"/>
  <c r="F467" i="4"/>
  <c r="E466" i="4"/>
  <c r="D466" i="4"/>
  <c r="F466" i="4" s="1"/>
  <c r="F465" i="4"/>
  <c r="F464" i="4"/>
  <c r="E463" i="4"/>
  <c r="D463" i="4"/>
  <c r="F463" i="4" s="1"/>
  <c r="F462" i="4"/>
  <c r="F461" i="4"/>
  <c r="E460" i="4"/>
  <c r="D460" i="4"/>
  <c r="C454" i="1" s="1"/>
  <c r="F458" i="4"/>
  <c r="F457" i="4"/>
  <c r="F456" i="4"/>
  <c r="E455" i="4"/>
  <c r="D455" i="4"/>
  <c r="F455" i="4" s="1"/>
  <c r="F454" i="4"/>
  <c r="F453" i="4"/>
  <c r="F452" i="4"/>
  <c r="F451" i="4"/>
  <c r="F450" i="4"/>
  <c r="F449" i="4"/>
  <c r="F448" i="4"/>
  <c r="E447" i="4"/>
  <c r="D447" i="4"/>
  <c r="F446" i="4"/>
  <c r="F445" i="4"/>
  <c r="F444" i="4"/>
  <c r="F443" i="4"/>
  <c r="E442" i="4"/>
  <c r="D442" i="4"/>
  <c r="F442" i="4" s="1"/>
  <c r="F441" i="4"/>
  <c r="F440" i="4"/>
  <c r="F439" i="4"/>
  <c r="F438" i="4"/>
  <c r="F437" i="4"/>
  <c r="F436" i="4"/>
  <c r="E435" i="4"/>
  <c r="D435" i="4"/>
  <c r="F435" i="4" s="1"/>
  <c r="F434" i="4"/>
  <c r="F433" i="4"/>
  <c r="F432" i="4"/>
  <c r="F431" i="4"/>
  <c r="E430" i="4"/>
  <c r="D424" i="1" s="1"/>
  <c r="D430" i="4"/>
  <c r="F430" i="4" s="1"/>
  <c r="F429" i="4"/>
  <c r="F428" i="4"/>
  <c r="E427" i="4"/>
  <c r="F427" i="4" s="1"/>
  <c r="D427" i="4"/>
  <c r="F426" i="4"/>
  <c r="F425" i="4"/>
  <c r="F424" i="4"/>
  <c r="F423" i="4"/>
  <c r="E422" i="4"/>
  <c r="D422" i="4"/>
  <c r="F422" i="4" s="1"/>
  <c r="E418" i="4"/>
  <c r="F418" i="4" s="1"/>
  <c r="D418" i="4"/>
  <c r="E417" i="4"/>
  <c r="D417" i="4"/>
  <c r="E416" i="4"/>
  <c r="D416" i="4"/>
  <c r="F416" i="4" s="1"/>
  <c r="F411" i="4"/>
  <c r="F410" i="4"/>
  <c r="F409" i="4"/>
  <c r="F406" i="4"/>
  <c r="F405" i="4"/>
  <c r="F404" i="4"/>
  <c r="F403" i="4"/>
  <c r="E402" i="4"/>
  <c r="D402" i="4"/>
  <c r="F401" i="4"/>
  <c r="E400" i="4"/>
  <c r="D400" i="4"/>
  <c r="F400" i="4" s="1"/>
  <c r="F399" i="4"/>
  <c r="F398" i="4"/>
  <c r="E397" i="4"/>
  <c r="E396" i="4" s="1"/>
  <c r="D397" i="4"/>
  <c r="F395" i="4"/>
  <c r="F394" i="4"/>
  <c r="F393" i="4"/>
  <c r="F392" i="4"/>
  <c r="E391" i="4"/>
  <c r="D391" i="4"/>
  <c r="F390" i="4"/>
  <c r="F389" i="4"/>
  <c r="E388" i="4"/>
  <c r="D388" i="4"/>
  <c r="F388" i="4" s="1"/>
  <c r="F387" i="4"/>
  <c r="F386" i="4"/>
  <c r="F385" i="4"/>
  <c r="F384" i="4"/>
  <c r="E383" i="4"/>
  <c r="D383" i="4"/>
  <c r="F382" i="4"/>
  <c r="F381" i="4"/>
  <c r="F380" i="4"/>
  <c r="F379" i="4"/>
  <c r="E378" i="4"/>
  <c r="D378" i="4"/>
  <c r="F377" i="4"/>
  <c r="F376" i="4"/>
  <c r="F375" i="4"/>
  <c r="F374" i="4"/>
  <c r="F373" i="4"/>
  <c r="F372" i="4"/>
  <c r="F371" i="4"/>
  <c r="F370" i="4"/>
  <c r="E369" i="4"/>
  <c r="D364" i="1" s="1"/>
  <c r="D369" i="4"/>
  <c r="F368" i="4"/>
  <c r="F367" i="4"/>
  <c r="F366" i="4"/>
  <c r="F365" i="4"/>
  <c r="E364" i="4"/>
  <c r="F364" i="4" s="1"/>
  <c r="D364" i="4"/>
  <c r="F362" i="4"/>
  <c r="F361" i="4"/>
  <c r="F360" i="4"/>
  <c r="F359" i="4"/>
  <c r="F358" i="4"/>
  <c r="F357" i="4"/>
  <c r="E356" i="4"/>
  <c r="D356" i="4"/>
  <c r="F355" i="4"/>
  <c r="F354" i="4"/>
  <c r="F353" i="4"/>
  <c r="E352" i="4"/>
  <c r="E351" i="4" s="1"/>
  <c r="D346" i="1" s="1"/>
  <c r="D352" i="4"/>
  <c r="F349" i="4"/>
  <c r="E348" i="4"/>
  <c r="D348" i="4"/>
  <c r="F347" i="4"/>
  <c r="F346" i="4"/>
  <c r="E345" i="4"/>
  <c r="E344" i="4" s="1"/>
  <c r="D345" i="4"/>
  <c r="F345" i="4" s="1"/>
  <c r="F344" i="4"/>
  <c r="D344" i="4"/>
  <c r="F343" i="4"/>
  <c r="F342" i="4"/>
  <c r="F341" i="4"/>
  <c r="F340" i="4"/>
  <c r="E339" i="4"/>
  <c r="D334" i="1" s="1"/>
  <c r="D339" i="4"/>
  <c r="F339" i="4" s="1"/>
  <c r="F338" i="4"/>
  <c r="F337" i="4"/>
  <c r="E336" i="4"/>
  <c r="D336" i="4"/>
  <c r="F336" i="4" s="1"/>
  <c r="F335" i="4"/>
  <c r="F334" i="4"/>
  <c r="F333" i="4"/>
  <c r="F332" i="4"/>
  <c r="E331" i="4"/>
  <c r="D326" i="1" s="1"/>
  <c r="D331" i="4"/>
  <c r="F331" i="4" s="1"/>
  <c r="F330" i="4"/>
  <c r="F329" i="4"/>
  <c r="F328" i="4"/>
  <c r="F327" i="4"/>
  <c r="E326" i="4"/>
  <c r="D326" i="4"/>
  <c r="F325" i="4"/>
  <c r="F324" i="4"/>
  <c r="F323" i="4"/>
  <c r="F322" i="4"/>
  <c r="F321" i="4"/>
  <c r="F320" i="4"/>
  <c r="F319" i="4"/>
  <c r="F318" i="4"/>
  <c r="E317" i="4"/>
  <c r="D317" i="4"/>
  <c r="F316" i="4"/>
  <c r="F315" i="4"/>
  <c r="F314" i="4"/>
  <c r="F313" i="4"/>
  <c r="E312" i="4"/>
  <c r="F312" i="4" s="1"/>
  <c r="D312" i="4"/>
  <c r="F310" i="4"/>
  <c r="F309" i="4"/>
  <c r="F308" i="4"/>
  <c r="F307" i="4"/>
  <c r="F306" i="4"/>
  <c r="F305" i="4"/>
  <c r="E304" i="4"/>
  <c r="D304" i="4"/>
  <c r="F303" i="4"/>
  <c r="F302" i="4"/>
  <c r="F301" i="4"/>
  <c r="E300" i="4"/>
  <c r="D300" i="4"/>
  <c r="F296" i="4"/>
  <c r="F295" i="4"/>
  <c r="F294" i="4"/>
  <c r="F293" i="4"/>
  <c r="F292" i="4"/>
  <c r="E288" i="4"/>
  <c r="D288" i="4"/>
  <c r="F288" i="4" s="1"/>
  <c r="E287" i="4"/>
  <c r="D287" i="4"/>
  <c r="F287" i="4" s="1"/>
  <c r="F286" i="4"/>
  <c r="F285" i="4"/>
  <c r="F284" i="4"/>
  <c r="F283" i="4"/>
  <c r="F282" i="4"/>
  <c r="F281" i="4"/>
  <c r="F280" i="4"/>
  <c r="E279" i="4"/>
  <c r="D275" i="1" s="1"/>
  <c r="D279" i="4"/>
  <c r="F278" i="4"/>
  <c r="F277" i="4"/>
  <c r="F276" i="4"/>
  <c r="F275" i="4"/>
  <c r="F274" i="4"/>
  <c r="E273" i="4"/>
  <c r="D269" i="1" s="1"/>
  <c r="D273" i="4"/>
  <c r="F272" i="4"/>
  <c r="F271" i="4"/>
  <c r="F270" i="4"/>
  <c r="F269" i="4"/>
  <c r="E268" i="4"/>
  <c r="D268" i="4"/>
  <c r="F268" i="4" s="1"/>
  <c r="F267" i="4"/>
  <c r="F266" i="4"/>
  <c r="F265" i="4"/>
  <c r="E264" i="4"/>
  <c r="D264" i="4"/>
  <c r="F262" i="4"/>
  <c r="F261" i="4"/>
  <c r="F260" i="4"/>
  <c r="E259" i="4"/>
  <c r="D259" i="4"/>
  <c r="F258" i="4"/>
  <c r="F257" i="4"/>
  <c r="F256" i="4"/>
  <c r="F255" i="4"/>
  <c r="F254" i="4"/>
  <c r="E253" i="4"/>
  <c r="D253" i="4"/>
  <c r="F251" i="4"/>
  <c r="F250" i="4"/>
  <c r="F249" i="4"/>
  <c r="F248" i="4"/>
  <c r="E247" i="4"/>
  <c r="D247" i="4"/>
  <c r="F246" i="4"/>
  <c r="F245" i="4"/>
  <c r="E244" i="4"/>
  <c r="D244" i="4"/>
  <c r="F243" i="4"/>
  <c r="F242" i="4"/>
  <c r="F241" i="4"/>
  <c r="E240" i="4"/>
  <c r="D236" i="1" s="1"/>
  <c r="D240" i="4"/>
  <c r="F239" i="4"/>
  <c r="F238" i="4"/>
  <c r="F237" i="4"/>
  <c r="E236" i="4"/>
  <c r="F236" i="4" s="1"/>
  <c r="D236" i="4"/>
  <c r="F235" i="4"/>
  <c r="F234" i="4"/>
  <c r="F233" i="4"/>
  <c r="F232" i="4"/>
  <c r="E231" i="4"/>
  <c r="D231" i="4"/>
  <c r="F230" i="4"/>
  <c r="F229" i="4"/>
  <c r="E228" i="4"/>
  <c r="D228" i="4"/>
  <c r="F228" i="4" s="1"/>
  <c r="F227" i="4"/>
  <c r="F226" i="4"/>
  <c r="E225" i="4"/>
  <c r="D225" i="4"/>
  <c r="F223" i="4"/>
  <c r="F222" i="4"/>
  <c r="F221" i="4"/>
  <c r="F220" i="4"/>
  <c r="E219" i="4"/>
  <c r="D219" i="4"/>
  <c r="F218" i="4"/>
  <c r="F217" i="4"/>
  <c r="E216" i="4"/>
  <c r="D216" i="4"/>
  <c r="F214" i="4"/>
  <c r="F213" i="4"/>
  <c r="F212" i="4"/>
  <c r="F211" i="4"/>
  <c r="E210" i="4"/>
  <c r="D210" i="4"/>
  <c r="F210" i="4" s="1"/>
  <c r="F209" i="4"/>
  <c r="F208" i="4"/>
  <c r="F207" i="4"/>
  <c r="F206" i="4"/>
  <c r="F205" i="4"/>
  <c r="F204" i="4"/>
  <c r="F203" i="4"/>
  <c r="E202" i="4"/>
  <c r="F202" i="4" s="1"/>
  <c r="D202" i="4"/>
  <c r="F201" i="4"/>
  <c r="F200" i="4"/>
  <c r="F199" i="4"/>
  <c r="F198" i="4"/>
  <c r="E197" i="4"/>
  <c r="D197" i="4"/>
  <c r="E196" i="4"/>
  <c r="D192" i="1" s="1"/>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5" i="1" s="1"/>
  <c r="D169" i="4"/>
  <c r="F168" i="4"/>
  <c r="F167" i="4"/>
  <c r="F166" i="4"/>
  <c r="F165" i="4"/>
  <c r="E164" i="4"/>
  <c r="D164" i="4"/>
  <c r="D163" i="4" s="1"/>
  <c r="F162" i="4"/>
  <c r="F161" i="4"/>
  <c r="F160" i="4"/>
  <c r="E159" i="4"/>
  <c r="D159" i="4"/>
  <c r="F159" i="4" s="1"/>
  <c r="F158" i="4"/>
  <c r="F157" i="4"/>
  <c r="F156" i="4"/>
  <c r="F155" i="4"/>
  <c r="F154" i="4"/>
  <c r="E153" i="4"/>
  <c r="D149" i="1" s="1"/>
  <c r="D153" i="4"/>
  <c r="F150" i="4"/>
  <c r="F149" i="4"/>
  <c r="F148" i="4"/>
  <c r="F147" i="4"/>
  <c r="F146" i="4"/>
  <c r="F145" i="4"/>
  <c r="F144" i="4"/>
  <c r="F143" i="4"/>
  <c r="F142" i="4"/>
  <c r="F141" i="4"/>
  <c r="E140" i="4"/>
  <c r="E139" i="4" s="1"/>
  <c r="D140" i="4"/>
  <c r="D139" i="4"/>
  <c r="F138" i="4"/>
  <c r="F137" i="4"/>
  <c r="F136" i="4"/>
  <c r="F135" i="4"/>
  <c r="E134" i="4"/>
  <c r="E133" i="4" s="1"/>
  <c r="D134" i="4"/>
  <c r="F132" i="4"/>
  <c r="F131" i="4"/>
  <c r="F130" i="4"/>
  <c r="F129" i="4"/>
  <c r="E128" i="4"/>
  <c r="D128" i="4"/>
  <c r="F127" i="4"/>
  <c r="F126" i="4"/>
  <c r="E125" i="4"/>
  <c r="D125" i="4"/>
  <c r="D124" i="4" s="1"/>
  <c r="E124" i="4"/>
  <c r="D120" i="1" s="1"/>
  <c r="F123" i="4"/>
  <c r="F122" i="4"/>
  <c r="F121" i="4"/>
  <c r="E120" i="4"/>
  <c r="F120" i="4" s="1"/>
  <c r="D120" i="4"/>
  <c r="F119" i="4"/>
  <c r="F118" i="4"/>
  <c r="F117" i="4"/>
  <c r="F116" i="4"/>
  <c r="F115" i="4"/>
  <c r="F114" i="4"/>
  <c r="F113" i="4"/>
  <c r="E112" i="4"/>
  <c r="D112" i="4"/>
  <c r="F111" i="4"/>
  <c r="F110" i="4"/>
  <c r="F109" i="4"/>
  <c r="F108" i="4"/>
  <c r="E107" i="4"/>
  <c r="D103" i="1" s="1"/>
  <c r="D107" i="4"/>
  <c r="F105" i="4"/>
  <c r="F104" i="4"/>
  <c r="F103" i="4"/>
  <c r="F102" i="4"/>
  <c r="F101" i="4"/>
  <c r="F100" i="4"/>
  <c r="F99" i="4"/>
  <c r="E98" i="4"/>
  <c r="D94" i="1" s="1"/>
  <c r="G94" i="1" s="1"/>
  <c r="D98" i="4"/>
  <c r="F97" i="4"/>
  <c r="F96" i="4"/>
  <c r="F95" i="4"/>
  <c r="F94" i="4"/>
  <c r="F93" i="4"/>
  <c r="F92" i="4"/>
  <c r="E91" i="4"/>
  <c r="D91" i="4"/>
  <c r="F90" i="4"/>
  <c r="F89" i="4"/>
  <c r="F88" i="4"/>
  <c r="F87" i="4"/>
  <c r="F86" i="4"/>
  <c r="F85" i="4"/>
  <c r="F84" i="4"/>
  <c r="E83" i="4"/>
  <c r="D83" i="4"/>
  <c r="F81" i="4"/>
  <c r="F80" i="4"/>
  <c r="F79" i="4"/>
  <c r="F78" i="4"/>
  <c r="E77" i="4"/>
  <c r="D73" i="1" s="1"/>
  <c r="G73" i="1" s="1"/>
  <c r="D77" i="4"/>
  <c r="F77" i="4" s="1"/>
  <c r="F76" i="4"/>
  <c r="F75" i="4"/>
  <c r="E74" i="4"/>
  <c r="D70" i="1" s="1"/>
  <c r="D74" i="4"/>
  <c r="F73" i="4"/>
  <c r="F72" i="4"/>
  <c r="E71" i="4"/>
  <c r="D71" i="4"/>
  <c r="F71" i="4" s="1"/>
  <c r="F70" i="4"/>
  <c r="F69" i="4"/>
  <c r="E68" i="4"/>
  <c r="D68" i="4"/>
  <c r="F68" i="4" s="1"/>
  <c r="F67" i="4"/>
  <c r="F66" i="4"/>
  <c r="E65" i="4"/>
  <c r="D65" i="4"/>
  <c r="F64" i="4"/>
  <c r="F63" i="4"/>
  <c r="E62" i="4"/>
  <c r="D58" i="1" s="1"/>
  <c r="G58" i="1" s="1"/>
  <c r="D62" i="4"/>
  <c r="F62" i="4" s="1"/>
  <c r="F61" i="4"/>
  <c r="F60" i="4"/>
  <c r="E59" i="4"/>
  <c r="D55" i="1" s="1"/>
  <c r="G55" i="1" s="1"/>
  <c r="D59" i="4"/>
  <c r="F58" i="4"/>
  <c r="F57" i="4"/>
  <c r="F56" i="4"/>
  <c r="F55" i="4"/>
  <c r="E54" i="4"/>
  <c r="D54" i="4"/>
  <c r="F53" i="4"/>
  <c r="F52" i="4"/>
  <c r="E51" i="4"/>
  <c r="D51" i="4"/>
  <c r="F51" i="4" s="1"/>
  <c r="F49" i="4"/>
  <c r="F48" i="4"/>
  <c r="F47" i="4"/>
  <c r="F46" i="4"/>
  <c r="E45" i="4"/>
  <c r="D45" i="4"/>
  <c r="E44" i="4"/>
  <c r="F43" i="4"/>
  <c r="F42" i="4"/>
  <c r="F41" i="4"/>
  <c r="F40" i="4"/>
  <c r="E40" i="4"/>
  <c r="D40" i="4"/>
  <c r="F39" i="4"/>
  <c r="F38" i="4"/>
  <c r="E37" i="4"/>
  <c r="D37" i="4"/>
  <c r="F37" i="4" s="1"/>
  <c r="F36" i="4"/>
  <c r="F35" i="4"/>
  <c r="F34" i="4"/>
  <c r="F33" i="4"/>
  <c r="F32" i="4"/>
  <c r="F31" i="4"/>
  <c r="F30" i="4"/>
  <c r="E29" i="4"/>
  <c r="D29" i="4"/>
  <c r="F28" i="4"/>
  <c r="F27" i="4"/>
  <c r="F26" i="4"/>
  <c r="F25" i="4"/>
  <c r="F24" i="4"/>
  <c r="E23" i="4"/>
  <c r="D19" i="1" s="1"/>
  <c r="D23" i="4"/>
  <c r="F22" i="4"/>
  <c r="F21" i="4"/>
  <c r="F20" i="4"/>
  <c r="F19" i="4"/>
  <c r="F18" i="4"/>
  <c r="E17" i="4"/>
  <c r="D17" i="4"/>
  <c r="F17" i="4" s="1"/>
  <c r="F16" i="4"/>
  <c r="F15" i="4"/>
  <c r="F14" i="4"/>
  <c r="F13" i="4"/>
  <c r="F12" i="4"/>
  <c r="F11" i="4"/>
  <c r="F10" i="4"/>
  <c r="F9" i="4"/>
  <c r="E8" i="4"/>
  <c r="D8" i="4"/>
  <c r="D7" i="4" s="1"/>
  <c r="I36" i="3"/>
  <c r="G36" i="3"/>
  <c r="B36" i="3"/>
  <c r="G35" i="3"/>
  <c r="B35" i="3"/>
  <c r="G34" i="3"/>
  <c r="B34" i="3"/>
  <c r="I33" i="3"/>
  <c r="G33" i="3"/>
  <c r="B33" i="3"/>
  <c r="I32" i="3"/>
  <c r="H32" i="3"/>
  <c r="G32" i="3"/>
  <c r="B32" i="3"/>
  <c r="I31" i="3"/>
  <c r="H31" i="3"/>
  <c r="G31" i="3"/>
  <c r="B31" i="3"/>
  <c r="G30" i="3"/>
  <c r="B30" i="3"/>
  <c r="G29" i="3"/>
  <c r="B29" i="3"/>
  <c r="G28" i="3"/>
  <c r="B28" i="3"/>
  <c r="G27" i="3"/>
  <c r="B27" i="3"/>
  <c r="I26" i="3"/>
  <c r="H26" i="3"/>
  <c r="G26" i="3"/>
  <c r="B26" i="3"/>
  <c r="H25"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C1579" i="1"/>
  <c r="C1578" i="1"/>
  <c r="C1577" i="1"/>
  <c r="C1575" i="1"/>
  <c r="G1574" i="1"/>
  <c r="C1574" i="1"/>
  <c r="H1574" i="1" s="1"/>
  <c r="C1573" i="1"/>
  <c r="H1572" i="1"/>
  <c r="G1572" i="1"/>
  <c r="C1572" i="1"/>
  <c r="G1571" i="1"/>
  <c r="C1571" i="1"/>
  <c r="H1571" i="1" s="1"/>
  <c r="C1570" i="1"/>
  <c r="C1569" i="1"/>
  <c r="H1568" i="1"/>
  <c r="G1568" i="1"/>
  <c r="C1568" i="1"/>
  <c r="C1567" i="1"/>
  <c r="C1566" i="1"/>
  <c r="H1566" i="1" s="1"/>
  <c r="H1564" i="1"/>
  <c r="G1564" i="1"/>
  <c r="C1564" i="1"/>
  <c r="G1563" i="1"/>
  <c r="C1563" i="1"/>
  <c r="H1563" i="1" s="1"/>
  <c r="C1562" i="1"/>
  <c r="C1561" i="1"/>
  <c r="H1560" i="1"/>
  <c r="G1560" i="1"/>
  <c r="C1559" i="1"/>
  <c r="H1559" i="1" s="1"/>
  <c r="G1558" i="1"/>
  <c r="C1558" i="1"/>
  <c r="H1558" i="1" s="1"/>
  <c r="C1557" i="1"/>
  <c r="G1557" i="1" s="1"/>
  <c r="C1556" i="1"/>
  <c r="H1556" i="1" s="1"/>
  <c r="C1555" i="1"/>
  <c r="C1554" i="1"/>
  <c r="H1554" i="1" s="1"/>
  <c r="H1553" i="1"/>
  <c r="C1553" i="1"/>
  <c r="G1553" i="1" s="1"/>
  <c r="H1552" i="1"/>
  <c r="C1552" i="1"/>
  <c r="G1552" i="1" s="1"/>
  <c r="C1551" i="1"/>
  <c r="H1551" i="1" s="1"/>
  <c r="C1549" i="1"/>
  <c r="G1549" i="1" s="1"/>
  <c r="G1548" i="1"/>
  <c r="C1548" i="1"/>
  <c r="H1548" i="1" s="1"/>
  <c r="C1547" i="1"/>
  <c r="C1546" i="1"/>
  <c r="H1546" i="1" s="1"/>
  <c r="H1544" i="1"/>
  <c r="G1544" i="1"/>
  <c r="C1544" i="1"/>
  <c r="C1543" i="1"/>
  <c r="H1543" i="1" s="1"/>
  <c r="G1542" i="1"/>
  <c r="C1542" i="1"/>
  <c r="H1542" i="1" s="1"/>
  <c r="C1541" i="1"/>
  <c r="G1541" i="1" s="1"/>
  <c r="H1540" i="1"/>
  <c r="G1540" i="1"/>
  <c r="C1539" i="1"/>
  <c r="G1538" i="1"/>
  <c r="C1538" i="1"/>
  <c r="H1538" i="1" s="1"/>
  <c r="C1537" i="1"/>
  <c r="H1536" i="1"/>
  <c r="C1536" i="1"/>
  <c r="G1536" i="1" s="1"/>
  <c r="C1535" i="1"/>
  <c r="H1535" i="1" s="1"/>
  <c r="C1534" i="1"/>
  <c r="C1533" i="1"/>
  <c r="G1533" i="1" s="1"/>
  <c r="C1532" i="1"/>
  <c r="C1531" i="1"/>
  <c r="C1529" i="1"/>
  <c r="H1528" i="1"/>
  <c r="G1528" i="1"/>
  <c r="C1528" i="1"/>
  <c r="H1527" i="1"/>
  <c r="G1527" i="1"/>
  <c r="C1527" i="1"/>
  <c r="C1526" i="1"/>
  <c r="C1525" i="1"/>
  <c r="C1523" i="1"/>
  <c r="H1523" i="1" s="1"/>
  <c r="C1522" i="1"/>
  <c r="H1522" i="1" s="1"/>
  <c r="C1521" i="1"/>
  <c r="G1521" i="1" s="1"/>
  <c r="C1520" i="1"/>
  <c r="H1520" i="1" s="1"/>
  <c r="C1519" i="1"/>
  <c r="H1516" i="1"/>
  <c r="G1516" i="1"/>
  <c r="C1516" i="1"/>
  <c r="C1515" i="1"/>
  <c r="H1515" i="1" s="1"/>
  <c r="G1514" i="1"/>
  <c r="C1514" i="1"/>
  <c r="H1514" i="1" s="1"/>
  <c r="C1513" i="1"/>
  <c r="G1513" i="1" s="1"/>
  <c r="H1512" i="1"/>
  <c r="G1512" i="1"/>
  <c r="C1512" i="1"/>
  <c r="C1511" i="1"/>
  <c r="C1510" i="1"/>
  <c r="H1510" i="1" s="1"/>
  <c r="C1509" i="1"/>
  <c r="G1509" i="1" s="1"/>
  <c r="H1508" i="1"/>
  <c r="C1508" i="1"/>
  <c r="G1508" i="1" s="1"/>
  <c r="C1507" i="1"/>
  <c r="H1507" i="1" s="1"/>
  <c r="C1506" i="1"/>
  <c r="C1505" i="1"/>
  <c r="G1505" i="1" s="1"/>
  <c r="C1504" i="1"/>
  <c r="H1504" i="1" s="1"/>
  <c r="C1503" i="1"/>
  <c r="H1503" i="1" s="1"/>
  <c r="C1502" i="1"/>
  <c r="H1502" i="1" s="1"/>
  <c r="C1500" i="1"/>
  <c r="H1500" i="1" s="1"/>
  <c r="C1498" i="1"/>
  <c r="C1497" i="1"/>
  <c r="G1497" i="1" s="1"/>
  <c r="C1496" i="1"/>
  <c r="G1495" i="1"/>
  <c r="C1495" i="1"/>
  <c r="H1495" i="1" s="1"/>
  <c r="C1494" i="1"/>
  <c r="H1494" i="1" s="1"/>
  <c r="C1493" i="1"/>
  <c r="G1493" i="1" s="1"/>
  <c r="C1492" i="1"/>
  <c r="C1491" i="1"/>
  <c r="H1491" i="1" s="1"/>
  <c r="G1490" i="1"/>
  <c r="C1490" i="1"/>
  <c r="H1490" i="1" s="1"/>
  <c r="C1489" i="1"/>
  <c r="G1489" i="1" s="1"/>
  <c r="H1488" i="1"/>
  <c r="G1488" i="1"/>
  <c r="C1488" i="1"/>
  <c r="C1487" i="1"/>
  <c r="C1486" i="1"/>
  <c r="H1486" i="1" s="1"/>
  <c r="C1485" i="1"/>
  <c r="G1484" i="1"/>
  <c r="C1484" i="1"/>
  <c r="H1484" i="1" s="1"/>
  <c r="C1483" i="1"/>
  <c r="H1483" i="1" s="1"/>
  <c r="C1482" i="1"/>
  <c r="C1480" i="1"/>
  <c r="H1480" i="1" s="1"/>
  <c r="D1479" i="1"/>
  <c r="C1479" i="1"/>
  <c r="H1478" i="1"/>
  <c r="D1478" i="1"/>
  <c r="G1478" i="1" s="1"/>
  <c r="C1478" i="1"/>
  <c r="D1477" i="1"/>
  <c r="C1477" i="1"/>
  <c r="H1477" i="1" s="1"/>
  <c r="G1476" i="1"/>
  <c r="D1476" i="1"/>
  <c r="J1476" i="1" s="1"/>
  <c r="C1476" i="1"/>
  <c r="G1475" i="1"/>
  <c r="D1475" i="1"/>
  <c r="H1475" i="1" s="1"/>
  <c r="C1475" i="1"/>
  <c r="H1474" i="1"/>
  <c r="D1474" i="1"/>
  <c r="C1474" i="1"/>
  <c r="D1473" i="1"/>
  <c r="C1473" i="1"/>
  <c r="D1472" i="1"/>
  <c r="C1472" i="1"/>
  <c r="H1472" i="1" s="1"/>
  <c r="D1471" i="1"/>
  <c r="J1471" i="1" s="1"/>
  <c r="C1471" i="1"/>
  <c r="D1470" i="1"/>
  <c r="C1470" i="1"/>
  <c r="G1470" i="1" s="1"/>
  <c r="D1469" i="1"/>
  <c r="H1469" i="1" s="1"/>
  <c r="C1469" i="1"/>
  <c r="D1468" i="1"/>
  <c r="C1468" i="1"/>
  <c r="D1467" i="1"/>
  <c r="C1467" i="1"/>
  <c r="D1466" i="1"/>
  <c r="C1466" i="1"/>
  <c r="D1465" i="1"/>
  <c r="J1465" i="1" s="1"/>
  <c r="C1465" i="1"/>
  <c r="D1464" i="1"/>
  <c r="C1464" i="1"/>
  <c r="D1463" i="1"/>
  <c r="C1463" i="1"/>
  <c r="D1462" i="1"/>
  <c r="C1462" i="1"/>
  <c r="H1462" i="1" s="1"/>
  <c r="D1461" i="1"/>
  <c r="C1461" i="1"/>
  <c r="D1460" i="1"/>
  <c r="C1460" i="1"/>
  <c r="D1459" i="1"/>
  <c r="H1459" i="1" s="1"/>
  <c r="C1459" i="1"/>
  <c r="D1458" i="1"/>
  <c r="C1458" i="1"/>
  <c r="J1458" i="1" s="1"/>
  <c r="D1457" i="1"/>
  <c r="J1457" i="1" s="1"/>
  <c r="C1457" i="1"/>
  <c r="D1456" i="1"/>
  <c r="C1456" i="1"/>
  <c r="H1455" i="1"/>
  <c r="D1455" i="1"/>
  <c r="C1455" i="1"/>
  <c r="D1454" i="1"/>
  <c r="D1452" i="1"/>
  <c r="C1452" i="1"/>
  <c r="H1451" i="1"/>
  <c r="D1451" i="1"/>
  <c r="C1451" i="1"/>
  <c r="D1450" i="1"/>
  <c r="C1450" i="1"/>
  <c r="D1449" i="1"/>
  <c r="C1449" i="1"/>
  <c r="J1449" i="1" s="1"/>
  <c r="D1448" i="1"/>
  <c r="C1448" i="1"/>
  <c r="D1447" i="1"/>
  <c r="C1447" i="1"/>
  <c r="H1447" i="1" s="1"/>
  <c r="D1446" i="1"/>
  <c r="C1446" i="1"/>
  <c r="D1445" i="1"/>
  <c r="C1445" i="1"/>
  <c r="D1444" i="1"/>
  <c r="C1444" i="1"/>
  <c r="D1443" i="1"/>
  <c r="H1443" i="1" s="1"/>
  <c r="C1443" i="1"/>
  <c r="D1442" i="1"/>
  <c r="C1442" i="1"/>
  <c r="D1441" i="1"/>
  <c r="C1441" i="1"/>
  <c r="G1441" i="1" s="1"/>
  <c r="D1440" i="1"/>
  <c r="C1440" i="1"/>
  <c r="D1439" i="1"/>
  <c r="C1439" i="1"/>
  <c r="D1438" i="1"/>
  <c r="D1434" i="1"/>
  <c r="C1434" i="1"/>
  <c r="D1433" i="1"/>
  <c r="C1433" i="1"/>
  <c r="G1433" i="1" s="1"/>
  <c r="D1432" i="1"/>
  <c r="H1432" i="1" s="1"/>
  <c r="C1432" i="1"/>
  <c r="D1431" i="1"/>
  <c r="C1431" i="1"/>
  <c r="G1431" i="1" s="1"/>
  <c r="G1430" i="1"/>
  <c r="D1430" i="1"/>
  <c r="H1430" i="1" s="1"/>
  <c r="C1430" i="1"/>
  <c r="D1429" i="1"/>
  <c r="H1429" i="1" s="1"/>
  <c r="C1429" i="1"/>
  <c r="D1428" i="1"/>
  <c r="C1428" i="1"/>
  <c r="G1428" i="1" s="1"/>
  <c r="D1427" i="1"/>
  <c r="C1427" i="1"/>
  <c r="G1427" i="1" s="1"/>
  <c r="G1426" i="1"/>
  <c r="D1426" i="1"/>
  <c r="H1426" i="1" s="1"/>
  <c r="C1426" i="1"/>
  <c r="G1425" i="1"/>
  <c r="D1425" i="1"/>
  <c r="H1425" i="1" s="1"/>
  <c r="C1425" i="1"/>
  <c r="C1424" i="1"/>
  <c r="D1422" i="1"/>
  <c r="H1422" i="1" s="1"/>
  <c r="C1422" i="1"/>
  <c r="D1421" i="1"/>
  <c r="C1421" i="1"/>
  <c r="G1421" i="1" s="1"/>
  <c r="D1420" i="1"/>
  <c r="H1420" i="1" s="1"/>
  <c r="C1420" i="1"/>
  <c r="D1419" i="1"/>
  <c r="G1419" i="1" s="1"/>
  <c r="C1419" i="1"/>
  <c r="D1418" i="1"/>
  <c r="C1418" i="1"/>
  <c r="D1417" i="1"/>
  <c r="C1417" i="1"/>
  <c r="G1417" i="1" s="1"/>
  <c r="G1415" i="1"/>
  <c r="D1415" i="1"/>
  <c r="H1415" i="1" s="1"/>
  <c r="C1415" i="1"/>
  <c r="D1414" i="1"/>
  <c r="H1414" i="1" s="1"/>
  <c r="C1414" i="1"/>
  <c r="D1413" i="1"/>
  <c r="H1413" i="1" s="1"/>
  <c r="C1413" i="1"/>
  <c r="C1412" i="1"/>
  <c r="D1411" i="1"/>
  <c r="C1411" i="1"/>
  <c r="D1410" i="1"/>
  <c r="C1410" i="1"/>
  <c r="D1409" i="1"/>
  <c r="H1409" i="1" s="1"/>
  <c r="C1409" i="1"/>
  <c r="G1407" i="1"/>
  <c r="D1407" i="1"/>
  <c r="H1407" i="1" s="1"/>
  <c r="C1407" i="1"/>
  <c r="H1406" i="1"/>
  <c r="G1406" i="1"/>
  <c r="D1406" i="1"/>
  <c r="C1406" i="1"/>
  <c r="H1405" i="1"/>
  <c r="G1405" i="1"/>
  <c r="D1405" i="1"/>
  <c r="C1405" i="1"/>
  <c r="H1404" i="1"/>
  <c r="G1404" i="1"/>
  <c r="D1404" i="1"/>
  <c r="C1404" i="1"/>
  <c r="G1403" i="1"/>
  <c r="D1403" i="1"/>
  <c r="H1403" i="1" s="1"/>
  <c r="C1403" i="1"/>
  <c r="D1402" i="1"/>
  <c r="H1402" i="1" s="1"/>
  <c r="C1402" i="1"/>
  <c r="D1401" i="1"/>
  <c r="H1401" i="1" s="1"/>
  <c r="C1401" i="1"/>
  <c r="D1400" i="1"/>
  <c r="H1400" i="1" s="1"/>
  <c r="C1400" i="1"/>
  <c r="H1399" i="1"/>
  <c r="G1399" i="1"/>
  <c r="D1399" i="1"/>
  <c r="C1399" i="1"/>
  <c r="D1398" i="1"/>
  <c r="H1398" i="1" s="1"/>
  <c r="C1398" i="1"/>
  <c r="H1397" i="1"/>
  <c r="G1397" i="1"/>
  <c r="D1397" i="1"/>
  <c r="C1397" i="1"/>
  <c r="D1396" i="1"/>
  <c r="H1396" i="1" s="1"/>
  <c r="C1396" i="1"/>
  <c r="H1395" i="1"/>
  <c r="G1395" i="1"/>
  <c r="D1395" i="1"/>
  <c r="C1395" i="1"/>
  <c r="H1394" i="1"/>
  <c r="G1394" i="1"/>
  <c r="D1394" i="1"/>
  <c r="C1394" i="1"/>
  <c r="D1393" i="1"/>
  <c r="H1393" i="1" s="1"/>
  <c r="C1393" i="1"/>
  <c r="H1392" i="1"/>
  <c r="G1392" i="1"/>
  <c r="D1392" i="1"/>
  <c r="C1392" i="1"/>
  <c r="G1391" i="1"/>
  <c r="D1391" i="1"/>
  <c r="H1391" i="1" s="1"/>
  <c r="C1391" i="1"/>
  <c r="G1390" i="1"/>
  <c r="D1390" i="1"/>
  <c r="H1390" i="1" s="1"/>
  <c r="C1390" i="1"/>
  <c r="H1389" i="1"/>
  <c r="G1389" i="1"/>
  <c r="D1389" i="1"/>
  <c r="C1389" i="1"/>
  <c r="C1388" i="1"/>
  <c r="H1387" i="1"/>
  <c r="G1387" i="1"/>
  <c r="D1387" i="1"/>
  <c r="C1387" i="1"/>
  <c r="H1386" i="1"/>
  <c r="G1386" i="1"/>
  <c r="D1386" i="1"/>
  <c r="C1386" i="1"/>
  <c r="H1385" i="1"/>
  <c r="G1385" i="1"/>
  <c r="D1385" i="1"/>
  <c r="C1385" i="1"/>
  <c r="C1384" i="1"/>
  <c r="C1383" i="1"/>
  <c r="H1382" i="1"/>
  <c r="D1382" i="1"/>
  <c r="C1382" i="1"/>
  <c r="D1381" i="1"/>
  <c r="C1381" i="1"/>
  <c r="D1380" i="1"/>
  <c r="C1380" i="1"/>
  <c r="H1379" i="1"/>
  <c r="D1379" i="1"/>
  <c r="C1379" i="1"/>
  <c r="D1378" i="1"/>
  <c r="H1378" i="1" s="1"/>
  <c r="C1378" i="1"/>
  <c r="D1377" i="1"/>
  <c r="C1377" i="1"/>
  <c r="D1376" i="1"/>
  <c r="C1376" i="1"/>
  <c r="D1375" i="1"/>
  <c r="H1375" i="1" s="1"/>
  <c r="C1375" i="1"/>
  <c r="H1374" i="1"/>
  <c r="D1374" i="1"/>
  <c r="C1374" i="1"/>
  <c r="D1373" i="1"/>
  <c r="C1373" i="1"/>
  <c r="D1372" i="1"/>
  <c r="C1372" i="1"/>
  <c r="D1371" i="1"/>
  <c r="H1371" i="1" s="1"/>
  <c r="C1371" i="1"/>
  <c r="D1370" i="1"/>
  <c r="H1370" i="1" s="1"/>
  <c r="C1370" i="1"/>
  <c r="D1369" i="1"/>
  <c r="C1369" i="1"/>
  <c r="D1368" i="1"/>
  <c r="C1368" i="1"/>
  <c r="H1367" i="1"/>
  <c r="D1367" i="1"/>
  <c r="C1367" i="1"/>
  <c r="H1366" i="1"/>
  <c r="D1366" i="1"/>
  <c r="C1366" i="1"/>
  <c r="D1365" i="1"/>
  <c r="C1365" i="1"/>
  <c r="D1364" i="1"/>
  <c r="C1364" i="1"/>
  <c r="D1363" i="1"/>
  <c r="H1363" i="1" s="1"/>
  <c r="C1363" i="1"/>
  <c r="D1362" i="1"/>
  <c r="H1362" i="1" s="1"/>
  <c r="C1362" i="1"/>
  <c r="D1361" i="1"/>
  <c r="C1361" i="1"/>
  <c r="C1360" i="1"/>
  <c r="D1359" i="1"/>
  <c r="H1359" i="1" s="1"/>
  <c r="C1359" i="1"/>
  <c r="D1358" i="1"/>
  <c r="H1358" i="1" s="1"/>
  <c r="C1358" i="1"/>
  <c r="D1357" i="1"/>
  <c r="C1357" i="1"/>
  <c r="D1356" i="1"/>
  <c r="C1356" i="1"/>
  <c r="C1355" i="1"/>
  <c r="D1354" i="1"/>
  <c r="H1354" i="1" s="1"/>
  <c r="C1354" i="1"/>
  <c r="D1353" i="1"/>
  <c r="C1353" i="1"/>
  <c r="D1352" i="1"/>
  <c r="C1352" i="1"/>
  <c r="H1351" i="1"/>
  <c r="D1351" i="1"/>
  <c r="C1351" i="1"/>
  <c r="D1350" i="1"/>
  <c r="H1350" i="1" s="1"/>
  <c r="C1350" i="1"/>
  <c r="D1349" i="1"/>
  <c r="C1349" i="1"/>
  <c r="C1348" i="1"/>
  <c r="H1347" i="1"/>
  <c r="D1347" i="1"/>
  <c r="C1347" i="1"/>
  <c r="D1346" i="1"/>
  <c r="H1346" i="1" s="1"/>
  <c r="C1346" i="1"/>
  <c r="D1345" i="1"/>
  <c r="C1345" i="1"/>
  <c r="D1344" i="1"/>
  <c r="C1344" i="1"/>
  <c r="H1343" i="1"/>
  <c r="D1343" i="1"/>
  <c r="C1343" i="1"/>
  <c r="D1342" i="1"/>
  <c r="H1342" i="1" s="1"/>
  <c r="C1342" i="1"/>
  <c r="D1341" i="1"/>
  <c r="C1341" i="1"/>
  <c r="D1340" i="1"/>
  <c r="C1340" i="1"/>
  <c r="H1339" i="1"/>
  <c r="D1339" i="1"/>
  <c r="C1339" i="1"/>
  <c r="D1338" i="1"/>
  <c r="H1338" i="1" s="1"/>
  <c r="C1338" i="1"/>
  <c r="C1337" i="1"/>
  <c r="D1336" i="1"/>
  <c r="C1336" i="1"/>
  <c r="D1335" i="1"/>
  <c r="H1335" i="1" s="1"/>
  <c r="C1335" i="1"/>
  <c r="D1334" i="1"/>
  <c r="H1334" i="1" s="1"/>
  <c r="C1334" i="1"/>
  <c r="D1333" i="1"/>
  <c r="C1333" i="1"/>
  <c r="D1332" i="1"/>
  <c r="C1332" i="1"/>
  <c r="H1331" i="1"/>
  <c r="D1331" i="1"/>
  <c r="C1331" i="1"/>
  <c r="C1330" i="1"/>
  <c r="C1329" i="1"/>
  <c r="D1328" i="1"/>
  <c r="C1328" i="1"/>
  <c r="D1327" i="1"/>
  <c r="C1327" i="1"/>
  <c r="D1326" i="1"/>
  <c r="C1326" i="1"/>
  <c r="D1325" i="1"/>
  <c r="C1325" i="1"/>
  <c r="D1324" i="1"/>
  <c r="C1324" i="1"/>
  <c r="D1323" i="1"/>
  <c r="C1323"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G1304" i="1"/>
  <c r="C1304" i="1"/>
  <c r="D1303" i="1"/>
  <c r="H1303" i="1" s="1"/>
  <c r="C1303" i="1"/>
  <c r="D1302" i="1"/>
  <c r="C1302" i="1"/>
  <c r="D1301" i="1"/>
  <c r="C1301" i="1"/>
  <c r="D1300" i="1"/>
  <c r="H1300" i="1" s="1"/>
  <c r="C1300" i="1"/>
  <c r="C1299" i="1"/>
  <c r="G1298" i="1"/>
  <c r="D1298" i="1"/>
  <c r="C1298" i="1"/>
  <c r="G1297" i="1"/>
  <c r="D1297" i="1"/>
  <c r="C1297" i="1"/>
  <c r="D1296" i="1"/>
  <c r="C1296" i="1"/>
  <c r="D1295" i="1"/>
  <c r="C1295" i="1"/>
  <c r="G1294" i="1"/>
  <c r="D1294" i="1"/>
  <c r="C1294" i="1"/>
  <c r="D1293" i="1"/>
  <c r="G1293" i="1" s="1"/>
  <c r="C1293" i="1"/>
  <c r="D1292" i="1"/>
  <c r="C1292" i="1"/>
  <c r="D1291" i="1"/>
  <c r="C1291" i="1"/>
  <c r="G1290" i="1"/>
  <c r="D1290" i="1"/>
  <c r="C1290" i="1"/>
  <c r="D1289" i="1"/>
  <c r="G1289" i="1" s="1"/>
  <c r="C1289" i="1"/>
  <c r="D1288" i="1"/>
  <c r="C1288" i="1"/>
  <c r="D1287" i="1"/>
  <c r="C1287" i="1"/>
  <c r="G1286" i="1"/>
  <c r="D1286" i="1"/>
  <c r="C1286" i="1"/>
  <c r="D1285" i="1"/>
  <c r="G1285" i="1" s="1"/>
  <c r="C1285" i="1"/>
  <c r="D1284" i="1"/>
  <c r="C1284" i="1"/>
  <c r="D1283" i="1"/>
  <c r="C1283" i="1"/>
  <c r="G1282" i="1"/>
  <c r="D1282" i="1"/>
  <c r="C1282" i="1"/>
  <c r="D1281" i="1"/>
  <c r="G1281" i="1" s="1"/>
  <c r="C1281" i="1"/>
  <c r="D1280" i="1"/>
  <c r="C1280" i="1"/>
  <c r="D1279" i="1"/>
  <c r="C1279" i="1"/>
  <c r="G1278" i="1"/>
  <c r="D1278" i="1"/>
  <c r="C1278" i="1"/>
  <c r="D1277" i="1"/>
  <c r="G1277" i="1" s="1"/>
  <c r="C1277" i="1"/>
  <c r="D1276" i="1"/>
  <c r="C1276" i="1"/>
  <c r="D1275" i="1"/>
  <c r="C1275" i="1"/>
  <c r="D1274" i="1"/>
  <c r="G1274" i="1" s="1"/>
  <c r="C1274" i="1"/>
  <c r="D1273" i="1"/>
  <c r="G1273" i="1" s="1"/>
  <c r="C1273" i="1"/>
  <c r="D1272" i="1"/>
  <c r="C1272" i="1"/>
  <c r="D1271" i="1"/>
  <c r="C1271" i="1"/>
  <c r="G1270" i="1"/>
  <c r="D1270" i="1"/>
  <c r="C1270" i="1"/>
  <c r="D1269" i="1"/>
  <c r="G1269" i="1" s="1"/>
  <c r="C1269" i="1"/>
  <c r="D1268" i="1"/>
  <c r="C1268" i="1"/>
  <c r="D1267" i="1"/>
  <c r="C1267" i="1"/>
  <c r="D1266" i="1"/>
  <c r="G1266" i="1" s="1"/>
  <c r="C1266" i="1"/>
  <c r="D1265" i="1"/>
  <c r="G1265" i="1" s="1"/>
  <c r="C1265" i="1"/>
  <c r="D1264" i="1"/>
  <c r="C1264" i="1"/>
  <c r="D1263" i="1"/>
  <c r="C1263" i="1"/>
  <c r="G1262" i="1"/>
  <c r="D1262" i="1"/>
  <c r="C1262" i="1"/>
  <c r="D1261" i="1"/>
  <c r="G1261" i="1" s="1"/>
  <c r="C1261" i="1"/>
  <c r="D1260" i="1"/>
  <c r="C1260" i="1"/>
  <c r="D1259" i="1"/>
  <c r="C1259" i="1"/>
  <c r="G1258" i="1"/>
  <c r="D1258" i="1"/>
  <c r="C1258" i="1"/>
  <c r="D1257" i="1"/>
  <c r="G1257" i="1" s="1"/>
  <c r="C1257" i="1"/>
  <c r="D1256" i="1"/>
  <c r="C1256" i="1"/>
  <c r="D1255" i="1"/>
  <c r="C1255" i="1"/>
  <c r="G1254" i="1"/>
  <c r="D1254" i="1"/>
  <c r="C1254" i="1"/>
  <c r="D1253" i="1"/>
  <c r="G1253" i="1" s="1"/>
  <c r="C1253" i="1"/>
  <c r="D1252" i="1"/>
  <c r="C1252" i="1"/>
  <c r="D1251" i="1"/>
  <c r="C1251" i="1"/>
  <c r="G1250" i="1"/>
  <c r="D1250" i="1"/>
  <c r="C1250" i="1"/>
  <c r="D1249" i="1"/>
  <c r="G1249" i="1" s="1"/>
  <c r="C1249" i="1"/>
  <c r="D1248" i="1"/>
  <c r="C1248" i="1"/>
  <c r="D1247" i="1"/>
  <c r="C1247" i="1"/>
  <c r="D1246" i="1"/>
  <c r="C1246" i="1"/>
  <c r="D1245" i="1"/>
  <c r="C1245" i="1"/>
  <c r="D1244" i="1"/>
  <c r="H1244" i="1" s="1"/>
  <c r="C1244" i="1"/>
  <c r="D1243" i="1"/>
  <c r="H1243" i="1" s="1"/>
  <c r="C1243" i="1"/>
  <c r="D1242" i="1"/>
  <c r="C1242" i="1"/>
  <c r="D1241" i="1"/>
  <c r="C1241" i="1"/>
  <c r="D1240" i="1"/>
  <c r="H1240" i="1" s="1"/>
  <c r="C1240" i="1"/>
  <c r="D1239" i="1"/>
  <c r="H1239" i="1" s="1"/>
  <c r="C1239" i="1"/>
  <c r="G1239" i="1" s="1"/>
  <c r="D1238" i="1"/>
  <c r="C1238" i="1"/>
  <c r="D1237" i="1"/>
  <c r="C1237" i="1"/>
  <c r="C1236"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H1221" i="1"/>
  <c r="G1221" i="1"/>
  <c r="D1221" i="1"/>
  <c r="C1221" i="1"/>
  <c r="H1220" i="1"/>
  <c r="D1220" i="1"/>
  <c r="G1220" i="1" s="1"/>
  <c r="C1220" i="1"/>
  <c r="C1219" i="1"/>
  <c r="H1218" i="1"/>
  <c r="D1218" i="1"/>
  <c r="G1218" i="1" s="1"/>
  <c r="C1218" i="1"/>
  <c r="D1217" i="1"/>
  <c r="H1217" i="1" s="1"/>
  <c r="C1217" i="1"/>
  <c r="C1216" i="1"/>
  <c r="C1215" i="1"/>
  <c r="D1213" i="1"/>
  <c r="C1213" i="1"/>
  <c r="H1212" i="1"/>
  <c r="D1212" i="1"/>
  <c r="C1212" i="1"/>
  <c r="G1212" i="1" s="1"/>
  <c r="C1211" i="1"/>
  <c r="D1210" i="1"/>
  <c r="C1210" i="1"/>
  <c r="H1209" i="1"/>
  <c r="D1209" i="1"/>
  <c r="C1209" i="1"/>
  <c r="G1209" i="1" s="1"/>
  <c r="H1208" i="1"/>
  <c r="D1208" i="1"/>
  <c r="C1208" i="1"/>
  <c r="G1208" i="1" s="1"/>
  <c r="D1207" i="1"/>
  <c r="C1207" i="1"/>
  <c r="D1206" i="1"/>
  <c r="C1206" i="1"/>
  <c r="H1205" i="1"/>
  <c r="D1205" i="1"/>
  <c r="C1205" i="1"/>
  <c r="G1205" i="1" s="1"/>
  <c r="H1204" i="1"/>
  <c r="D1204" i="1"/>
  <c r="C1204" i="1"/>
  <c r="G1204" i="1" s="1"/>
  <c r="D1203" i="1"/>
  <c r="C1203" i="1"/>
  <c r="D1202" i="1"/>
  <c r="C1202" i="1"/>
  <c r="H1201" i="1"/>
  <c r="C1201" i="1"/>
  <c r="D1200" i="1"/>
  <c r="C1200" i="1"/>
  <c r="D1199" i="1"/>
  <c r="C1199" i="1"/>
  <c r="H1198" i="1"/>
  <c r="D1198" i="1"/>
  <c r="C1198" i="1"/>
  <c r="G1198" i="1" s="1"/>
  <c r="H1197" i="1"/>
  <c r="D1197" i="1"/>
  <c r="C1197" i="1"/>
  <c r="G1197" i="1" s="1"/>
  <c r="D1196" i="1"/>
  <c r="C1196" i="1"/>
  <c r="D1195" i="1"/>
  <c r="C1195" i="1"/>
  <c r="H1194" i="1"/>
  <c r="D1194" i="1"/>
  <c r="C1194" i="1"/>
  <c r="G1194" i="1" s="1"/>
  <c r="H1193" i="1"/>
  <c r="D1193" i="1"/>
  <c r="C1193" i="1"/>
  <c r="G1193" i="1" s="1"/>
  <c r="D1192" i="1"/>
  <c r="C1192" i="1"/>
  <c r="D1191" i="1"/>
  <c r="C1191" i="1"/>
  <c r="H1190" i="1"/>
  <c r="D1190" i="1"/>
  <c r="C1190" i="1"/>
  <c r="G1190" i="1" s="1"/>
  <c r="H1189" i="1"/>
  <c r="D1189" i="1"/>
  <c r="C1189" i="1"/>
  <c r="D1188" i="1"/>
  <c r="C1188" i="1"/>
  <c r="D1187" i="1"/>
  <c r="C1187" i="1"/>
  <c r="H1186" i="1"/>
  <c r="D1186" i="1"/>
  <c r="C1186" i="1"/>
  <c r="G1186" i="1" s="1"/>
  <c r="H1185" i="1"/>
  <c r="D1185" i="1"/>
  <c r="C1185" i="1"/>
  <c r="G1185" i="1" s="1"/>
  <c r="C1184"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D1166" i="1"/>
  <c r="C1166" i="1"/>
  <c r="D1165" i="1"/>
  <c r="C1165" i="1"/>
  <c r="D1164" i="1"/>
  <c r="C1164" i="1"/>
  <c r="D1163" i="1"/>
  <c r="C1163" i="1"/>
  <c r="D1162" i="1"/>
  <c r="C1162" i="1"/>
  <c r="D1161" i="1"/>
  <c r="C1161" i="1"/>
  <c r="D1160" i="1"/>
  <c r="G1160" i="1" s="1"/>
  <c r="C1160" i="1"/>
  <c r="G1159" i="1"/>
  <c r="D1159" i="1"/>
  <c r="C1159" i="1"/>
  <c r="H1159" i="1" s="1"/>
  <c r="G1158" i="1"/>
  <c r="D1158" i="1"/>
  <c r="C1158" i="1"/>
  <c r="G1157" i="1"/>
  <c r="D1157" i="1"/>
  <c r="C1157" i="1"/>
  <c r="D1156" i="1"/>
  <c r="G1156" i="1" s="1"/>
  <c r="C1156" i="1"/>
  <c r="D1155" i="1"/>
  <c r="G1155" i="1" s="1"/>
  <c r="C1155" i="1"/>
  <c r="D1154" i="1"/>
  <c r="G1154" i="1" s="1"/>
  <c r="C1154" i="1"/>
  <c r="D1151" i="1"/>
  <c r="G1151" i="1" s="1"/>
  <c r="C1151" i="1"/>
  <c r="D1150" i="1"/>
  <c r="G1150" i="1" s="1"/>
  <c r="C1150" i="1"/>
  <c r="H1150" i="1" s="1"/>
  <c r="G1149" i="1"/>
  <c r="D1149" i="1"/>
  <c r="C1149" i="1"/>
  <c r="H1149" i="1" s="1"/>
  <c r="C1148" i="1"/>
  <c r="G1148" i="1" s="1"/>
  <c r="D1147" i="1"/>
  <c r="C1147" i="1"/>
  <c r="H1146" i="1"/>
  <c r="D1146" i="1"/>
  <c r="C1146" i="1"/>
  <c r="G1146" i="1" s="1"/>
  <c r="H1145" i="1"/>
  <c r="D1145" i="1"/>
  <c r="C1145" i="1"/>
  <c r="G1145" i="1" s="1"/>
  <c r="D1144" i="1"/>
  <c r="C1144" i="1"/>
  <c r="D1143" i="1"/>
  <c r="C1143" i="1"/>
  <c r="C1142" i="1"/>
  <c r="H1141" i="1"/>
  <c r="D1141" i="1"/>
  <c r="C1141" i="1"/>
  <c r="D1140" i="1"/>
  <c r="C1140" i="1"/>
  <c r="D1139" i="1"/>
  <c r="C1139" i="1"/>
  <c r="D1138" i="1"/>
  <c r="H1138" i="1" s="1"/>
  <c r="C1138" i="1"/>
  <c r="D1137" i="1"/>
  <c r="H1137" i="1" s="1"/>
  <c r="C1137" i="1"/>
  <c r="G1137" i="1" s="1"/>
  <c r="D1136" i="1"/>
  <c r="C1136" i="1"/>
  <c r="D1135" i="1"/>
  <c r="C1135" i="1"/>
  <c r="H1134" i="1"/>
  <c r="D1134" i="1"/>
  <c r="C1134" i="1"/>
  <c r="G1134" i="1" s="1"/>
  <c r="H1133" i="1"/>
  <c r="D1133" i="1"/>
  <c r="C1133" i="1"/>
  <c r="G1133" i="1" s="1"/>
  <c r="D1132" i="1"/>
  <c r="C1132" i="1"/>
  <c r="D1131" i="1"/>
  <c r="C1131" i="1"/>
  <c r="H1130" i="1"/>
  <c r="D1130" i="1"/>
  <c r="C1130" i="1"/>
  <c r="G1130" i="1" s="1"/>
  <c r="D1129" i="1"/>
  <c r="H1129" i="1" s="1"/>
  <c r="C1129" i="1"/>
  <c r="D1128" i="1"/>
  <c r="C1128" i="1"/>
  <c r="D1127" i="1"/>
  <c r="C1127" i="1"/>
  <c r="H1126" i="1"/>
  <c r="D1126" i="1"/>
  <c r="C1126" i="1"/>
  <c r="G1126" i="1" s="1"/>
  <c r="D1125" i="1"/>
  <c r="H1125" i="1" s="1"/>
  <c r="C1125" i="1"/>
  <c r="G1125" i="1" s="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D1095" i="1"/>
  <c r="H1095" i="1" s="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D1076" i="1"/>
  <c r="H1076" i="1" s="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G1067" i="1"/>
  <c r="D1067" i="1"/>
  <c r="H1067" i="1" s="1"/>
  <c r="C1067" i="1"/>
  <c r="H1066" i="1"/>
  <c r="G1066" i="1"/>
  <c r="D1066" i="1"/>
  <c r="C1066" i="1"/>
  <c r="D1064" i="1"/>
  <c r="C1064" i="1"/>
  <c r="D1063" i="1"/>
  <c r="H1063" i="1" s="1"/>
  <c r="C1063" i="1"/>
  <c r="H1062" i="1"/>
  <c r="D1062" i="1"/>
  <c r="C1062" i="1"/>
  <c r="G1062" i="1" s="1"/>
  <c r="D1061" i="1"/>
  <c r="C1061" i="1"/>
  <c r="D1060" i="1"/>
  <c r="C1060" i="1"/>
  <c r="H1059" i="1"/>
  <c r="D1059" i="1"/>
  <c r="C1059" i="1"/>
  <c r="G1059" i="1" s="1"/>
  <c r="H1058" i="1"/>
  <c r="D1058" i="1"/>
  <c r="C1058" i="1"/>
  <c r="G1058" i="1" s="1"/>
  <c r="C1057" i="1"/>
  <c r="C1056" i="1"/>
  <c r="H1055" i="1"/>
  <c r="D1055" i="1"/>
  <c r="C1055" i="1"/>
  <c r="G1055" i="1" s="1"/>
  <c r="D1054" i="1"/>
  <c r="C1054" i="1"/>
  <c r="D1053" i="1"/>
  <c r="C1053" i="1"/>
  <c r="H1052" i="1"/>
  <c r="D1052" i="1"/>
  <c r="C1052" i="1"/>
  <c r="G1052" i="1" s="1"/>
  <c r="H1051" i="1"/>
  <c r="D1051" i="1"/>
  <c r="C1051" i="1"/>
  <c r="G1051" i="1" s="1"/>
  <c r="D1050" i="1"/>
  <c r="C1050" i="1"/>
  <c r="D1049" i="1"/>
  <c r="C1049" i="1"/>
  <c r="C1048" i="1"/>
  <c r="C1047" i="1"/>
  <c r="D1045" i="1"/>
  <c r="C1045" i="1"/>
  <c r="D1044" i="1"/>
  <c r="C1044" i="1"/>
  <c r="D1043" i="1"/>
  <c r="C1043" i="1"/>
  <c r="D1042" i="1"/>
  <c r="C1042" i="1"/>
  <c r="C1041" i="1"/>
  <c r="D1040" i="1"/>
  <c r="C1040" i="1"/>
  <c r="D1039" i="1"/>
  <c r="C1039" i="1"/>
  <c r="D1038" i="1"/>
  <c r="C1038" i="1"/>
  <c r="D1037" i="1"/>
  <c r="C1037" i="1"/>
  <c r="D1036" i="1"/>
  <c r="C1036" i="1"/>
  <c r="D1035" i="1"/>
  <c r="C1035"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C997" i="1"/>
  <c r="D996" i="1"/>
  <c r="C996" i="1"/>
  <c r="D995" i="1"/>
  <c r="C995" i="1"/>
  <c r="D994" i="1"/>
  <c r="C994" i="1"/>
  <c r="D993" i="1"/>
  <c r="C993" i="1"/>
  <c r="D992" i="1"/>
  <c r="C992" i="1"/>
  <c r="C991" i="1"/>
  <c r="D989" i="1"/>
  <c r="C989" i="1"/>
  <c r="D988" i="1"/>
  <c r="C988" i="1"/>
  <c r="D987" i="1"/>
  <c r="C987"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G947" i="1" s="1"/>
  <c r="D946" i="1"/>
  <c r="C946" i="1"/>
  <c r="H945" i="1"/>
  <c r="D945" i="1"/>
  <c r="C945" i="1"/>
  <c r="G945" i="1" s="1"/>
  <c r="H944" i="1"/>
  <c r="D944" i="1"/>
  <c r="C944" i="1"/>
  <c r="G944" i="1" s="1"/>
  <c r="D943" i="1"/>
  <c r="C943" i="1"/>
  <c r="D942" i="1"/>
  <c r="C942" i="1"/>
  <c r="H941" i="1"/>
  <c r="D941" i="1"/>
  <c r="C941" i="1"/>
  <c r="G941" i="1" s="1"/>
  <c r="H940" i="1"/>
  <c r="D940" i="1"/>
  <c r="C940" i="1"/>
  <c r="G940" i="1" s="1"/>
  <c r="D939" i="1"/>
  <c r="C939" i="1"/>
  <c r="D938" i="1"/>
  <c r="C938" i="1"/>
  <c r="H937" i="1"/>
  <c r="D937" i="1"/>
  <c r="C937" i="1"/>
  <c r="G937" i="1" s="1"/>
  <c r="H936" i="1"/>
  <c r="D936" i="1"/>
  <c r="C936" i="1"/>
  <c r="G936" i="1" s="1"/>
  <c r="D935" i="1"/>
  <c r="C935" i="1"/>
  <c r="D934" i="1"/>
  <c r="C934" i="1"/>
  <c r="H933" i="1"/>
  <c r="D933" i="1"/>
  <c r="C933" i="1"/>
  <c r="G933" i="1" s="1"/>
  <c r="H932" i="1"/>
  <c r="D932" i="1"/>
  <c r="C932" i="1"/>
  <c r="G932" i="1" s="1"/>
  <c r="D931" i="1"/>
  <c r="C931" i="1"/>
  <c r="D930" i="1"/>
  <c r="C930" i="1"/>
  <c r="H929" i="1"/>
  <c r="D929" i="1"/>
  <c r="C929" i="1"/>
  <c r="G929" i="1" s="1"/>
  <c r="H928" i="1"/>
  <c r="D928" i="1"/>
  <c r="C928" i="1"/>
  <c r="G928" i="1" s="1"/>
  <c r="D927" i="1"/>
  <c r="C927" i="1"/>
  <c r="D926" i="1"/>
  <c r="C926" i="1"/>
  <c r="H925" i="1"/>
  <c r="D925" i="1"/>
  <c r="C925" i="1"/>
  <c r="G925" i="1" s="1"/>
  <c r="H924" i="1"/>
  <c r="D924" i="1"/>
  <c r="C924" i="1"/>
  <c r="G924" i="1" s="1"/>
  <c r="D923" i="1"/>
  <c r="C923" i="1"/>
  <c r="D922" i="1"/>
  <c r="C922" i="1"/>
  <c r="H921" i="1"/>
  <c r="D921" i="1"/>
  <c r="C921" i="1"/>
  <c r="G921" i="1" s="1"/>
  <c r="H920" i="1"/>
  <c r="D920" i="1"/>
  <c r="C920" i="1"/>
  <c r="G920" i="1" s="1"/>
  <c r="D919" i="1"/>
  <c r="C919" i="1"/>
  <c r="D918" i="1"/>
  <c r="C918" i="1"/>
  <c r="H917" i="1"/>
  <c r="D917" i="1"/>
  <c r="C917" i="1"/>
  <c r="G917" i="1" s="1"/>
  <c r="H916" i="1"/>
  <c r="D916" i="1"/>
  <c r="C916" i="1"/>
  <c r="G916" i="1" s="1"/>
  <c r="D915" i="1"/>
  <c r="C915" i="1"/>
  <c r="D914" i="1"/>
  <c r="C914" i="1"/>
  <c r="H913" i="1"/>
  <c r="D913" i="1"/>
  <c r="C913" i="1"/>
  <c r="G913" i="1" s="1"/>
  <c r="H912" i="1"/>
  <c r="D912" i="1"/>
  <c r="C912" i="1"/>
  <c r="G912" i="1" s="1"/>
  <c r="D911" i="1"/>
  <c r="C911" i="1"/>
  <c r="D910" i="1"/>
  <c r="C910" i="1"/>
  <c r="H909" i="1"/>
  <c r="D909" i="1"/>
  <c r="C909" i="1"/>
  <c r="G909" i="1" s="1"/>
  <c r="H908" i="1"/>
  <c r="D908" i="1"/>
  <c r="C908" i="1"/>
  <c r="G908" i="1" s="1"/>
  <c r="D907" i="1"/>
  <c r="C907" i="1"/>
  <c r="D906" i="1"/>
  <c r="C906" i="1"/>
  <c r="H905" i="1"/>
  <c r="D905" i="1"/>
  <c r="C905" i="1"/>
  <c r="G905" i="1" s="1"/>
  <c r="H904" i="1"/>
  <c r="D904" i="1"/>
  <c r="C904" i="1"/>
  <c r="G904" i="1" s="1"/>
  <c r="D903" i="1"/>
  <c r="C903" i="1"/>
  <c r="D902" i="1"/>
  <c r="C902" i="1"/>
  <c r="H901" i="1"/>
  <c r="D901" i="1"/>
  <c r="C901" i="1"/>
  <c r="G901" i="1" s="1"/>
  <c r="H900" i="1"/>
  <c r="D900" i="1"/>
  <c r="C900" i="1"/>
  <c r="G900" i="1" s="1"/>
  <c r="D899" i="1"/>
  <c r="C899" i="1"/>
  <c r="D898" i="1"/>
  <c r="C898" i="1"/>
  <c r="H897" i="1"/>
  <c r="D897" i="1"/>
  <c r="C897" i="1"/>
  <c r="G897" i="1" s="1"/>
  <c r="H896" i="1"/>
  <c r="D896" i="1"/>
  <c r="C896" i="1"/>
  <c r="G896" i="1" s="1"/>
  <c r="D895" i="1"/>
  <c r="C895" i="1"/>
  <c r="D894" i="1"/>
  <c r="C894" i="1"/>
  <c r="H893" i="1"/>
  <c r="D893" i="1"/>
  <c r="C893" i="1"/>
  <c r="G893" i="1" s="1"/>
  <c r="H892" i="1"/>
  <c r="D892" i="1"/>
  <c r="C892" i="1"/>
  <c r="G892" i="1" s="1"/>
  <c r="D891" i="1"/>
  <c r="C891" i="1"/>
  <c r="D890" i="1"/>
  <c r="C890" i="1"/>
  <c r="H889" i="1"/>
  <c r="D889" i="1"/>
  <c r="C889" i="1"/>
  <c r="G889" i="1" s="1"/>
  <c r="H888" i="1"/>
  <c r="D888" i="1"/>
  <c r="C888" i="1"/>
  <c r="G888" i="1" s="1"/>
  <c r="D887" i="1"/>
  <c r="C887" i="1"/>
  <c r="D886" i="1"/>
  <c r="C886" i="1"/>
  <c r="H885" i="1"/>
  <c r="D885" i="1"/>
  <c r="C885" i="1"/>
  <c r="G885" i="1" s="1"/>
  <c r="H884" i="1"/>
  <c r="D884" i="1"/>
  <c r="C884" i="1"/>
  <c r="G884" i="1" s="1"/>
  <c r="D883" i="1"/>
  <c r="C883" i="1"/>
  <c r="D882" i="1"/>
  <c r="C882" i="1"/>
  <c r="H881" i="1"/>
  <c r="D881" i="1"/>
  <c r="C881" i="1"/>
  <c r="G881" i="1" s="1"/>
  <c r="H880" i="1"/>
  <c r="D880" i="1"/>
  <c r="C880" i="1"/>
  <c r="G880" i="1" s="1"/>
  <c r="D879" i="1"/>
  <c r="C879" i="1"/>
  <c r="D878" i="1"/>
  <c r="C878" i="1"/>
  <c r="H877" i="1"/>
  <c r="D877" i="1"/>
  <c r="C877" i="1"/>
  <c r="G877" i="1" s="1"/>
  <c r="H876" i="1"/>
  <c r="D876" i="1"/>
  <c r="C876" i="1"/>
  <c r="G876" i="1" s="1"/>
  <c r="D875" i="1"/>
  <c r="C875" i="1"/>
  <c r="D874" i="1"/>
  <c r="C874" i="1"/>
  <c r="H873" i="1"/>
  <c r="D873" i="1"/>
  <c r="C873" i="1"/>
  <c r="G873" i="1" s="1"/>
  <c r="H872" i="1"/>
  <c r="D872" i="1"/>
  <c r="C872" i="1"/>
  <c r="G872" i="1" s="1"/>
  <c r="D871" i="1"/>
  <c r="C871" i="1"/>
  <c r="D870" i="1"/>
  <c r="C870" i="1"/>
  <c r="H869" i="1"/>
  <c r="D869" i="1"/>
  <c r="C869" i="1"/>
  <c r="G869" i="1" s="1"/>
  <c r="H868" i="1"/>
  <c r="D868" i="1"/>
  <c r="C868" i="1"/>
  <c r="G868" i="1" s="1"/>
  <c r="D867" i="1"/>
  <c r="C867" i="1"/>
  <c r="D866" i="1"/>
  <c r="C866" i="1"/>
  <c r="H865" i="1"/>
  <c r="D865" i="1"/>
  <c r="C865" i="1"/>
  <c r="G865" i="1" s="1"/>
  <c r="H864" i="1"/>
  <c r="D864" i="1"/>
  <c r="C864" i="1"/>
  <c r="G864" i="1" s="1"/>
  <c r="D863" i="1"/>
  <c r="C863" i="1"/>
  <c r="D862" i="1"/>
  <c r="C862" i="1"/>
  <c r="H861" i="1"/>
  <c r="D861" i="1"/>
  <c r="C861" i="1"/>
  <c r="G861" i="1" s="1"/>
  <c r="H860" i="1"/>
  <c r="D860" i="1"/>
  <c r="C860" i="1"/>
  <c r="G860" i="1" s="1"/>
  <c r="D859" i="1"/>
  <c r="C859" i="1"/>
  <c r="D858" i="1"/>
  <c r="C858" i="1"/>
  <c r="H857" i="1"/>
  <c r="D857" i="1"/>
  <c r="C857" i="1"/>
  <c r="G857" i="1" s="1"/>
  <c r="H856" i="1"/>
  <c r="D856" i="1"/>
  <c r="C856" i="1"/>
  <c r="G856" i="1" s="1"/>
  <c r="D855" i="1"/>
  <c r="C855" i="1"/>
  <c r="D854" i="1"/>
  <c r="C854" i="1"/>
  <c r="H853" i="1"/>
  <c r="D853" i="1"/>
  <c r="C853" i="1"/>
  <c r="G853" i="1" s="1"/>
  <c r="H852" i="1"/>
  <c r="D852" i="1"/>
  <c r="C852" i="1"/>
  <c r="G852" i="1" s="1"/>
  <c r="D851" i="1"/>
  <c r="C851" i="1"/>
  <c r="D850" i="1"/>
  <c r="C850" i="1"/>
  <c r="H849" i="1"/>
  <c r="D849" i="1"/>
  <c r="C849" i="1"/>
  <c r="G849" i="1" s="1"/>
  <c r="H848" i="1"/>
  <c r="D848" i="1"/>
  <c r="C848" i="1"/>
  <c r="G848" i="1" s="1"/>
  <c r="D847" i="1"/>
  <c r="C847" i="1"/>
  <c r="D846" i="1"/>
  <c r="C846" i="1"/>
  <c r="H845" i="1"/>
  <c r="D845" i="1"/>
  <c r="C845" i="1"/>
  <c r="G845" i="1" s="1"/>
  <c r="H844" i="1"/>
  <c r="D844" i="1"/>
  <c r="C844" i="1"/>
  <c r="G844" i="1" s="1"/>
  <c r="D843" i="1"/>
  <c r="C843" i="1"/>
  <c r="D842" i="1"/>
  <c r="C842" i="1"/>
  <c r="H841" i="1"/>
  <c r="D841" i="1"/>
  <c r="C841" i="1"/>
  <c r="G841" i="1" s="1"/>
  <c r="H840" i="1"/>
  <c r="D840" i="1"/>
  <c r="C840" i="1"/>
  <c r="G840" i="1" s="1"/>
  <c r="D839" i="1"/>
  <c r="C839" i="1"/>
  <c r="D838" i="1"/>
  <c r="C838" i="1"/>
  <c r="H837" i="1"/>
  <c r="D837" i="1"/>
  <c r="C837" i="1"/>
  <c r="G837" i="1" s="1"/>
  <c r="H836" i="1"/>
  <c r="D836" i="1"/>
  <c r="C836" i="1"/>
  <c r="G836" i="1" s="1"/>
  <c r="D835" i="1"/>
  <c r="C835" i="1"/>
  <c r="D834" i="1"/>
  <c r="C834" i="1"/>
  <c r="H833" i="1"/>
  <c r="D833" i="1"/>
  <c r="C833" i="1"/>
  <c r="G833" i="1" s="1"/>
  <c r="H832" i="1"/>
  <c r="D832" i="1"/>
  <c r="C832" i="1"/>
  <c r="G832" i="1" s="1"/>
  <c r="D831" i="1"/>
  <c r="C831" i="1"/>
  <c r="D830" i="1"/>
  <c r="C830" i="1"/>
  <c r="H829" i="1"/>
  <c r="D829" i="1"/>
  <c r="C829" i="1"/>
  <c r="G829" i="1" s="1"/>
  <c r="H828" i="1"/>
  <c r="D828" i="1"/>
  <c r="C828" i="1"/>
  <c r="G828" i="1" s="1"/>
  <c r="D827" i="1"/>
  <c r="C827" i="1"/>
  <c r="D826" i="1"/>
  <c r="C826" i="1"/>
  <c r="H825" i="1"/>
  <c r="D825" i="1"/>
  <c r="C825" i="1"/>
  <c r="G825" i="1" s="1"/>
  <c r="H824" i="1"/>
  <c r="D824" i="1"/>
  <c r="C824" i="1"/>
  <c r="G824" i="1" s="1"/>
  <c r="D823" i="1"/>
  <c r="G823" i="1" s="1"/>
  <c r="C823" i="1"/>
  <c r="G822" i="1"/>
  <c r="D822" i="1"/>
  <c r="C822" i="1"/>
  <c r="D821" i="1"/>
  <c r="G821" i="1" s="1"/>
  <c r="C821" i="1"/>
  <c r="D820" i="1"/>
  <c r="G820" i="1" s="1"/>
  <c r="C820" i="1"/>
  <c r="H820" i="1" s="1"/>
  <c r="G819" i="1"/>
  <c r="D819" i="1"/>
  <c r="C819" i="1"/>
  <c r="H819" i="1" s="1"/>
  <c r="G818" i="1"/>
  <c r="D818" i="1"/>
  <c r="C818" i="1"/>
  <c r="D817" i="1"/>
  <c r="C817" i="1"/>
  <c r="H817" i="1" s="1"/>
  <c r="D816" i="1"/>
  <c r="C816" i="1"/>
  <c r="D815" i="1"/>
  <c r="C815" i="1"/>
  <c r="D814" i="1"/>
  <c r="C814" i="1"/>
  <c r="D813" i="1"/>
  <c r="C813" i="1"/>
  <c r="D812" i="1"/>
  <c r="H812" i="1" s="1"/>
  <c r="C812" i="1"/>
  <c r="D811" i="1"/>
  <c r="C811" i="1"/>
  <c r="D810" i="1"/>
  <c r="C810" i="1"/>
  <c r="D809" i="1"/>
  <c r="H809" i="1" s="1"/>
  <c r="C809" i="1"/>
  <c r="D808" i="1"/>
  <c r="H808" i="1" s="1"/>
  <c r="C808" i="1"/>
  <c r="D807" i="1"/>
  <c r="H807" i="1" s="1"/>
  <c r="C807" i="1"/>
  <c r="D806" i="1"/>
  <c r="H806" i="1" s="1"/>
  <c r="C806" i="1"/>
  <c r="G805" i="1"/>
  <c r="D805" i="1"/>
  <c r="H805" i="1" s="1"/>
  <c r="C805" i="1"/>
  <c r="D804" i="1"/>
  <c r="H804" i="1" s="1"/>
  <c r="C804" i="1"/>
  <c r="D803" i="1"/>
  <c r="H803" i="1" s="1"/>
  <c r="C803" i="1"/>
  <c r="D802" i="1"/>
  <c r="H802" i="1" s="1"/>
  <c r="C802" i="1"/>
  <c r="G801" i="1"/>
  <c r="D801" i="1"/>
  <c r="H801" i="1" s="1"/>
  <c r="C801" i="1"/>
  <c r="D800" i="1"/>
  <c r="G800" i="1" s="1"/>
  <c r="C800" i="1"/>
  <c r="D799" i="1"/>
  <c r="G799" i="1" s="1"/>
  <c r="C799" i="1"/>
  <c r="H799" i="1" s="1"/>
  <c r="D798" i="1"/>
  <c r="G798" i="1" s="1"/>
  <c r="C798" i="1"/>
  <c r="H798" i="1" s="1"/>
  <c r="G797" i="1"/>
  <c r="D797" i="1"/>
  <c r="C797" i="1"/>
  <c r="H797" i="1" s="1"/>
  <c r="D796" i="1"/>
  <c r="G796" i="1" s="1"/>
  <c r="C796" i="1"/>
  <c r="D795" i="1"/>
  <c r="G795" i="1" s="1"/>
  <c r="C795" i="1"/>
  <c r="H795" i="1" s="1"/>
  <c r="D794" i="1"/>
  <c r="G794" i="1" s="1"/>
  <c r="C794" i="1"/>
  <c r="H794" i="1" s="1"/>
  <c r="G793" i="1"/>
  <c r="D793" i="1"/>
  <c r="C793" i="1"/>
  <c r="H793" i="1" s="1"/>
  <c r="D792" i="1"/>
  <c r="G792" i="1" s="1"/>
  <c r="C792" i="1"/>
  <c r="D791" i="1"/>
  <c r="G791" i="1" s="1"/>
  <c r="C791" i="1"/>
  <c r="H791" i="1" s="1"/>
  <c r="D790" i="1"/>
  <c r="G790" i="1" s="1"/>
  <c r="C790" i="1"/>
  <c r="H790" i="1" s="1"/>
  <c r="G789" i="1"/>
  <c r="D789" i="1"/>
  <c r="C789" i="1"/>
  <c r="H789" i="1" s="1"/>
  <c r="D788" i="1"/>
  <c r="G788" i="1" s="1"/>
  <c r="C788" i="1"/>
  <c r="D787" i="1"/>
  <c r="G787" i="1" s="1"/>
  <c r="C787" i="1"/>
  <c r="H787" i="1" s="1"/>
  <c r="D786" i="1"/>
  <c r="G786" i="1" s="1"/>
  <c r="C786" i="1"/>
  <c r="H786" i="1" s="1"/>
  <c r="G785" i="1"/>
  <c r="D785" i="1"/>
  <c r="C785" i="1"/>
  <c r="H785" i="1" s="1"/>
  <c r="D784" i="1"/>
  <c r="G784" i="1" s="1"/>
  <c r="C784" i="1"/>
  <c r="D783" i="1"/>
  <c r="G783" i="1" s="1"/>
  <c r="C783" i="1"/>
  <c r="H783" i="1" s="1"/>
  <c r="D782" i="1"/>
  <c r="G782" i="1" s="1"/>
  <c r="C782" i="1"/>
  <c r="H782" i="1" s="1"/>
  <c r="G781" i="1"/>
  <c r="D781" i="1"/>
  <c r="C781" i="1"/>
  <c r="H781" i="1" s="1"/>
  <c r="D780" i="1"/>
  <c r="G780" i="1" s="1"/>
  <c r="C780" i="1"/>
  <c r="D779" i="1"/>
  <c r="G779" i="1" s="1"/>
  <c r="C779" i="1"/>
  <c r="H779" i="1" s="1"/>
  <c r="D778" i="1"/>
  <c r="G778" i="1" s="1"/>
  <c r="C778" i="1"/>
  <c r="H778" i="1" s="1"/>
  <c r="G777" i="1"/>
  <c r="D777" i="1"/>
  <c r="C777" i="1"/>
  <c r="H777" i="1" s="1"/>
  <c r="D776" i="1"/>
  <c r="G776" i="1" s="1"/>
  <c r="C776" i="1"/>
  <c r="D775" i="1"/>
  <c r="G775" i="1" s="1"/>
  <c r="C775" i="1"/>
  <c r="H775" i="1" s="1"/>
  <c r="D774" i="1"/>
  <c r="G774" i="1" s="1"/>
  <c r="C774" i="1"/>
  <c r="H774" i="1" s="1"/>
  <c r="G773" i="1"/>
  <c r="D773" i="1"/>
  <c r="C773" i="1"/>
  <c r="H773" i="1" s="1"/>
  <c r="D772" i="1"/>
  <c r="G772" i="1" s="1"/>
  <c r="C772" i="1"/>
  <c r="D771" i="1"/>
  <c r="G771" i="1" s="1"/>
  <c r="C771" i="1"/>
  <c r="H771" i="1" s="1"/>
  <c r="D770" i="1"/>
  <c r="G770" i="1" s="1"/>
  <c r="C770" i="1"/>
  <c r="H770" i="1" s="1"/>
  <c r="G769" i="1"/>
  <c r="D769" i="1"/>
  <c r="C769" i="1"/>
  <c r="H769" i="1" s="1"/>
  <c r="D768" i="1"/>
  <c r="G768" i="1" s="1"/>
  <c r="C768" i="1"/>
  <c r="D767" i="1"/>
  <c r="G767" i="1" s="1"/>
  <c r="C767" i="1"/>
  <c r="H767" i="1" s="1"/>
  <c r="D766" i="1"/>
  <c r="G766" i="1" s="1"/>
  <c r="C766" i="1"/>
  <c r="H766" i="1" s="1"/>
  <c r="G765" i="1"/>
  <c r="D765" i="1"/>
  <c r="C765" i="1"/>
  <c r="H765" i="1" s="1"/>
  <c r="D764" i="1"/>
  <c r="G764" i="1" s="1"/>
  <c r="C764" i="1"/>
  <c r="D763" i="1"/>
  <c r="G763" i="1" s="1"/>
  <c r="C763" i="1"/>
  <c r="H763" i="1" s="1"/>
  <c r="D762" i="1"/>
  <c r="C762" i="1"/>
  <c r="H761" i="1"/>
  <c r="D761" i="1"/>
  <c r="C761" i="1"/>
  <c r="G761" i="1" s="1"/>
  <c r="D760" i="1"/>
  <c r="C760" i="1"/>
  <c r="G760" i="1" s="1"/>
  <c r="D759" i="1"/>
  <c r="C759" i="1"/>
  <c r="G759" i="1" s="1"/>
  <c r="H758" i="1"/>
  <c r="D758" i="1"/>
  <c r="C758" i="1"/>
  <c r="G758" i="1" s="1"/>
  <c r="H757" i="1"/>
  <c r="D757" i="1"/>
  <c r="C757" i="1"/>
  <c r="G757" i="1" s="1"/>
  <c r="D756" i="1"/>
  <c r="C756" i="1"/>
  <c r="G756" i="1" s="1"/>
  <c r="D755" i="1"/>
  <c r="C755" i="1"/>
  <c r="G755" i="1" s="1"/>
  <c r="D754" i="1"/>
  <c r="G754" i="1" s="1"/>
  <c r="C754" i="1"/>
  <c r="D753" i="1"/>
  <c r="C753" i="1"/>
  <c r="D752" i="1"/>
  <c r="G752" i="1" s="1"/>
  <c r="C752" i="1"/>
  <c r="D751" i="1"/>
  <c r="G751" i="1" s="1"/>
  <c r="C751" i="1"/>
  <c r="H751" i="1" s="1"/>
  <c r="D750" i="1"/>
  <c r="G750" i="1" s="1"/>
  <c r="C750" i="1"/>
  <c r="H750" i="1" s="1"/>
  <c r="G749" i="1"/>
  <c r="D749" i="1"/>
  <c r="C749" i="1"/>
  <c r="H749" i="1" s="1"/>
  <c r="D748" i="1"/>
  <c r="G748" i="1" s="1"/>
  <c r="C748" i="1"/>
  <c r="D747" i="1"/>
  <c r="G747" i="1" s="1"/>
  <c r="C747" i="1"/>
  <c r="H747" i="1" s="1"/>
  <c r="D746" i="1"/>
  <c r="G746" i="1" s="1"/>
  <c r="C746" i="1"/>
  <c r="H746" i="1" s="1"/>
  <c r="G745" i="1"/>
  <c r="D745" i="1"/>
  <c r="C745" i="1"/>
  <c r="H745" i="1" s="1"/>
  <c r="D744" i="1"/>
  <c r="G744" i="1" s="1"/>
  <c r="C744" i="1"/>
  <c r="D743" i="1"/>
  <c r="G743" i="1" s="1"/>
  <c r="C743" i="1"/>
  <c r="H743" i="1" s="1"/>
  <c r="D742" i="1"/>
  <c r="G742" i="1" s="1"/>
  <c r="C742" i="1"/>
  <c r="H742" i="1" s="1"/>
  <c r="G741" i="1"/>
  <c r="D741" i="1"/>
  <c r="C741" i="1"/>
  <c r="H741" i="1" s="1"/>
  <c r="D740" i="1"/>
  <c r="G740" i="1" s="1"/>
  <c r="C740" i="1"/>
  <c r="D739" i="1"/>
  <c r="G739" i="1" s="1"/>
  <c r="C739" i="1"/>
  <c r="H739" i="1" s="1"/>
  <c r="D738" i="1"/>
  <c r="G738" i="1" s="1"/>
  <c r="C738" i="1"/>
  <c r="H738" i="1" s="1"/>
  <c r="G737" i="1"/>
  <c r="D737" i="1"/>
  <c r="C737" i="1"/>
  <c r="H737" i="1" s="1"/>
  <c r="D736" i="1"/>
  <c r="G736" i="1" s="1"/>
  <c r="C736" i="1"/>
  <c r="D735" i="1"/>
  <c r="C735" i="1"/>
  <c r="H734" i="1"/>
  <c r="D734" i="1"/>
  <c r="C734" i="1"/>
  <c r="G734" i="1" s="1"/>
  <c r="H733" i="1"/>
  <c r="D733" i="1"/>
  <c r="C733" i="1"/>
  <c r="G733" i="1" s="1"/>
  <c r="D732" i="1"/>
  <c r="C732" i="1"/>
  <c r="G732" i="1" s="1"/>
  <c r="D731" i="1"/>
  <c r="C731" i="1"/>
  <c r="G731" i="1" s="1"/>
  <c r="H730" i="1"/>
  <c r="D730" i="1"/>
  <c r="C730" i="1"/>
  <c r="G730" i="1" s="1"/>
  <c r="H729" i="1"/>
  <c r="D729" i="1"/>
  <c r="C729" i="1"/>
  <c r="G729" i="1" s="1"/>
  <c r="D728" i="1"/>
  <c r="C728" i="1"/>
  <c r="G728" i="1" s="1"/>
  <c r="D727" i="1"/>
  <c r="C727" i="1"/>
  <c r="G727" i="1" s="1"/>
  <c r="H726" i="1"/>
  <c r="D726" i="1"/>
  <c r="C726" i="1"/>
  <c r="G726" i="1" s="1"/>
  <c r="H725" i="1"/>
  <c r="D725" i="1"/>
  <c r="C725" i="1"/>
  <c r="G725" i="1" s="1"/>
  <c r="D724" i="1"/>
  <c r="C724" i="1"/>
  <c r="G724" i="1" s="1"/>
  <c r="D723" i="1"/>
  <c r="C723" i="1"/>
  <c r="G723" i="1" s="1"/>
  <c r="H722" i="1"/>
  <c r="D722" i="1"/>
  <c r="C722" i="1"/>
  <c r="G722" i="1" s="1"/>
  <c r="H721" i="1"/>
  <c r="D721" i="1"/>
  <c r="C721" i="1"/>
  <c r="G721" i="1" s="1"/>
  <c r="D720" i="1"/>
  <c r="C720" i="1"/>
  <c r="G720" i="1" s="1"/>
  <c r="D719" i="1"/>
  <c r="C719" i="1"/>
  <c r="G719" i="1" s="1"/>
  <c r="D718" i="1"/>
  <c r="G718" i="1" s="1"/>
  <c r="C718" i="1"/>
  <c r="D717" i="1"/>
  <c r="G717" i="1" s="1"/>
  <c r="C717" i="1"/>
  <c r="H717" i="1" s="1"/>
  <c r="D716" i="1"/>
  <c r="C716" i="1"/>
  <c r="D715" i="1"/>
  <c r="H715" i="1" s="1"/>
  <c r="C715" i="1"/>
  <c r="D714" i="1"/>
  <c r="C714" i="1"/>
  <c r="G714" i="1" s="1"/>
  <c r="D713" i="1"/>
  <c r="H713" i="1" s="1"/>
  <c r="C713" i="1"/>
  <c r="H712" i="1"/>
  <c r="G712" i="1"/>
  <c r="D712" i="1"/>
  <c r="C712" i="1"/>
  <c r="H711" i="1"/>
  <c r="G711" i="1"/>
  <c r="D711" i="1"/>
  <c r="C711" i="1"/>
  <c r="D710" i="1"/>
  <c r="G710" i="1" s="1"/>
  <c r="C710" i="1"/>
  <c r="G709" i="1"/>
  <c r="D709" i="1"/>
  <c r="C709" i="1"/>
  <c r="H709" i="1" s="1"/>
  <c r="D708" i="1"/>
  <c r="G708" i="1" s="1"/>
  <c r="C708" i="1"/>
  <c r="D707" i="1"/>
  <c r="G707" i="1" s="1"/>
  <c r="C707" i="1"/>
  <c r="H707" i="1" s="1"/>
  <c r="D706" i="1"/>
  <c r="G706" i="1" s="1"/>
  <c r="C706" i="1"/>
  <c r="H706" i="1" s="1"/>
  <c r="G705" i="1"/>
  <c r="D705" i="1"/>
  <c r="C705" i="1"/>
  <c r="H705" i="1" s="1"/>
  <c r="D704" i="1"/>
  <c r="G704" i="1" s="1"/>
  <c r="C704" i="1"/>
  <c r="D703" i="1"/>
  <c r="G703" i="1" s="1"/>
  <c r="C703" i="1"/>
  <c r="H703" i="1" s="1"/>
  <c r="D702" i="1"/>
  <c r="G702" i="1" s="1"/>
  <c r="C702" i="1"/>
  <c r="H702" i="1" s="1"/>
  <c r="G701" i="1"/>
  <c r="D701" i="1"/>
  <c r="C701" i="1"/>
  <c r="H701" i="1" s="1"/>
  <c r="D700" i="1"/>
  <c r="G700" i="1" s="1"/>
  <c r="C700" i="1"/>
  <c r="D699" i="1"/>
  <c r="G699" i="1" s="1"/>
  <c r="C699" i="1"/>
  <c r="H699" i="1" s="1"/>
  <c r="D698" i="1"/>
  <c r="G698" i="1" s="1"/>
  <c r="C698" i="1"/>
  <c r="H698" i="1" s="1"/>
  <c r="G697" i="1"/>
  <c r="D697" i="1"/>
  <c r="C697" i="1"/>
  <c r="H697" i="1" s="1"/>
  <c r="D696" i="1"/>
  <c r="G696" i="1" s="1"/>
  <c r="C696" i="1"/>
  <c r="D695" i="1"/>
  <c r="G695" i="1" s="1"/>
  <c r="C695" i="1"/>
  <c r="H695" i="1" s="1"/>
  <c r="D694" i="1"/>
  <c r="G694" i="1" s="1"/>
  <c r="C694" i="1"/>
  <c r="H694" i="1" s="1"/>
  <c r="G693" i="1"/>
  <c r="D693" i="1"/>
  <c r="C693" i="1"/>
  <c r="H693" i="1" s="1"/>
  <c r="D692" i="1"/>
  <c r="G692" i="1" s="1"/>
  <c r="C692" i="1"/>
  <c r="D691" i="1"/>
  <c r="G691" i="1" s="1"/>
  <c r="C691" i="1"/>
  <c r="D690" i="1"/>
  <c r="G690" i="1" s="1"/>
  <c r="C690" i="1"/>
  <c r="H690" i="1" s="1"/>
  <c r="G689" i="1"/>
  <c r="D689" i="1"/>
  <c r="C689" i="1"/>
  <c r="D688" i="1"/>
  <c r="G688" i="1" s="1"/>
  <c r="C688" i="1"/>
  <c r="D687" i="1"/>
  <c r="G687" i="1" s="1"/>
  <c r="C687" i="1"/>
  <c r="D686" i="1"/>
  <c r="G686" i="1" s="1"/>
  <c r="C686" i="1"/>
  <c r="H686" i="1" s="1"/>
  <c r="G685" i="1"/>
  <c r="D685" i="1"/>
  <c r="C685" i="1"/>
  <c r="H685" i="1" s="1"/>
  <c r="D684" i="1"/>
  <c r="G684" i="1" s="1"/>
  <c r="C684" i="1"/>
  <c r="D683" i="1"/>
  <c r="G683" i="1" s="1"/>
  <c r="C683" i="1"/>
  <c r="H683" i="1" s="1"/>
  <c r="D682" i="1"/>
  <c r="G682" i="1" s="1"/>
  <c r="C682" i="1"/>
  <c r="H682" i="1" s="1"/>
  <c r="G681" i="1"/>
  <c r="D681" i="1"/>
  <c r="C681" i="1"/>
  <c r="H681" i="1" s="1"/>
  <c r="D680" i="1"/>
  <c r="G680" i="1" s="1"/>
  <c r="C680" i="1"/>
  <c r="D679" i="1"/>
  <c r="G679" i="1" s="1"/>
  <c r="C679" i="1"/>
  <c r="H679" i="1" s="1"/>
  <c r="D678" i="1"/>
  <c r="G678" i="1" s="1"/>
  <c r="C678" i="1"/>
  <c r="H678" i="1" s="1"/>
  <c r="G677" i="1"/>
  <c r="D677" i="1"/>
  <c r="C677" i="1"/>
  <c r="H677" i="1" s="1"/>
  <c r="D676" i="1"/>
  <c r="G676" i="1" s="1"/>
  <c r="C676" i="1"/>
  <c r="D675" i="1"/>
  <c r="G675" i="1" s="1"/>
  <c r="C675" i="1"/>
  <c r="H675" i="1" s="1"/>
  <c r="D674" i="1"/>
  <c r="G674" i="1" s="1"/>
  <c r="C674" i="1"/>
  <c r="H674" i="1" s="1"/>
  <c r="G673" i="1"/>
  <c r="D673" i="1"/>
  <c r="C673" i="1"/>
  <c r="H673" i="1" s="1"/>
  <c r="D672" i="1"/>
  <c r="G672" i="1" s="1"/>
  <c r="C672" i="1"/>
  <c r="D671" i="1"/>
  <c r="G671" i="1" s="1"/>
  <c r="C671" i="1"/>
  <c r="H671" i="1" s="1"/>
  <c r="D670" i="1"/>
  <c r="G670" i="1" s="1"/>
  <c r="C670" i="1"/>
  <c r="H670" i="1" s="1"/>
  <c r="G669" i="1"/>
  <c r="D669" i="1"/>
  <c r="C669" i="1"/>
  <c r="H669" i="1" s="1"/>
  <c r="D668" i="1"/>
  <c r="G668" i="1" s="1"/>
  <c r="C668" i="1"/>
  <c r="D667" i="1"/>
  <c r="G667" i="1" s="1"/>
  <c r="C667" i="1"/>
  <c r="H667" i="1" s="1"/>
  <c r="D666" i="1"/>
  <c r="G666" i="1" s="1"/>
  <c r="C666" i="1"/>
  <c r="G665" i="1"/>
  <c r="D665" i="1"/>
  <c r="C665" i="1"/>
  <c r="H665" i="1" s="1"/>
  <c r="D664" i="1"/>
  <c r="G664" i="1" s="1"/>
  <c r="C664" i="1"/>
  <c r="D663" i="1"/>
  <c r="G663" i="1" s="1"/>
  <c r="C663" i="1"/>
  <c r="H663" i="1" s="1"/>
  <c r="D662" i="1"/>
  <c r="G662" i="1" s="1"/>
  <c r="C662" i="1"/>
  <c r="H662" i="1" s="1"/>
  <c r="G661" i="1"/>
  <c r="D661" i="1"/>
  <c r="C661" i="1"/>
  <c r="H661" i="1" s="1"/>
  <c r="D660" i="1"/>
  <c r="G660" i="1" s="1"/>
  <c r="C660" i="1"/>
  <c r="D659" i="1"/>
  <c r="G659" i="1" s="1"/>
  <c r="C659" i="1"/>
  <c r="D658" i="1"/>
  <c r="G658" i="1" s="1"/>
  <c r="C658" i="1"/>
  <c r="H658" i="1" s="1"/>
  <c r="G657" i="1"/>
  <c r="D657" i="1"/>
  <c r="C657" i="1"/>
  <c r="H657" i="1" s="1"/>
  <c r="D656" i="1"/>
  <c r="G656" i="1" s="1"/>
  <c r="C656" i="1"/>
  <c r="D655" i="1"/>
  <c r="G655" i="1" s="1"/>
  <c r="C655" i="1"/>
  <c r="H655" i="1" s="1"/>
  <c r="D654" i="1"/>
  <c r="G654" i="1" s="1"/>
  <c r="C654" i="1"/>
  <c r="H654" i="1" s="1"/>
  <c r="D653" i="1"/>
  <c r="G653" i="1" s="1"/>
  <c r="C653" i="1"/>
  <c r="D652" i="1"/>
  <c r="G652" i="1" s="1"/>
  <c r="C652" i="1"/>
  <c r="D651" i="1"/>
  <c r="G651" i="1" s="1"/>
  <c r="C651" i="1"/>
  <c r="D650" i="1"/>
  <c r="G650" i="1" s="1"/>
  <c r="C650" i="1"/>
  <c r="G649" i="1"/>
  <c r="D649" i="1"/>
  <c r="C649" i="1"/>
  <c r="H649" i="1" s="1"/>
  <c r="D648" i="1"/>
  <c r="G648" i="1" s="1"/>
  <c r="C648" i="1"/>
  <c r="D647" i="1"/>
  <c r="G647" i="1" s="1"/>
  <c r="C647" i="1"/>
  <c r="H647" i="1" s="1"/>
  <c r="D646" i="1"/>
  <c r="G646" i="1" s="1"/>
  <c r="C646" i="1"/>
  <c r="H646" i="1" s="1"/>
  <c r="D644" i="1"/>
  <c r="G644" i="1" s="1"/>
  <c r="C644" i="1"/>
  <c r="H644" i="1" s="1"/>
  <c r="D643" i="1"/>
  <c r="G643" i="1" s="1"/>
  <c r="C643" i="1"/>
  <c r="D642" i="1"/>
  <c r="G642" i="1" s="1"/>
  <c r="C642" i="1"/>
  <c r="H642" i="1" s="1"/>
  <c r="D641" i="1"/>
  <c r="G641" i="1" s="1"/>
  <c r="C641" i="1"/>
  <c r="D632" i="1"/>
  <c r="G632" i="1" s="1"/>
  <c r="C632" i="1"/>
  <c r="D631" i="1"/>
  <c r="G631" i="1" s="1"/>
  <c r="C631" i="1"/>
  <c r="H631" i="1" s="1"/>
  <c r="G628" i="1"/>
  <c r="D628" i="1"/>
  <c r="C628" i="1"/>
  <c r="H628" i="1" s="1"/>
  <c r="D627" i="1"/>
  <c r="G627" i="1" s="1"/>
  <c r="C627" i="1"/>
  <c r="D626" i="1"/>
  <c r="G626" i="1" s="1"/>
  <c r="C626" i="1"/>
  <c r="H626" i="1" s="1"/>
  <c r="D625" i="1"/>
  <c r="G625" i="1" s="1"/>
  <c r="C625" i="1"/>
  <c r="H625" i="1" s="1"/>
  <c r="G624" i="1"/>
  <c r="D624" i="1"/>
  <c r="C624" i="1"/>
  <c r="H624" i="1" s="1"/>
  <c r="D623" i="1"/>
  <c r="G623" i="1" s="1"/>
  <c r="C623" i="1"/>
  <c r="D622" i="1"/>
  <c r="G622" i="1" s="1"/>
  <c r="C622" i="1"/>
  <c r="H622" i="1" s="1"/>
  <c r="D621" i="1"/>
  <c r="G621" i="1" s="1"/>
  <c r="C621" i="1"/>
  <c r="H621" i="1" s="1"/>
  <c r="G620" i="1"/>
  <c r="D620" i="1"/>
  <c r="C620" i="1"/>
  <c r="H620" i="1" s="1"/>
  <c r="D618" i="1"/>
  <c r="G618" i="1" s="1"/>
  <c r="C618" i="1"/>
  <c r="D617" i="1"/>
  <c r="G617" i="1" s="1"/>
  <c r="C617" i="1"/>
  <c r="H617" i="1" s="1"/>
  <c r="D616" i="1"/>
  <c r="G616" i="1" s="1"/>
  <c r="C616" i="1"/>
  <c r="H616" i="1" s="1"/>
  <c r="G615" i="1"/>
  <c r="D615" i="1"/>
  <c r="C615" i="1"/>
  <c r="H615" i="1" s="1"/>
  <c r="D614" i="1"/>
  <c r="G614" i="1" s="1"/>
  <c r="C614" i="1"/>
  <c r="D613" i="1"/>
  <c r="G613" i="1" s="1"/>
  <c r="C613" i="1"/>
  <c r="H613" i="1" s="1"/>
  <c r="D612" i="1"/>
  <c r="G612" i="1" s="1"/>
  <c r="C612" i="1"/>
  <c r="H612" i="1" s="1"/>
  <c r="G611" i="1"/>
  <c r="D611" i="1"/>
  <c r="C611" i="1"/>
  <c r="H611" i="1" s="1"/>
  <c r="D610" i="1"/>
  <c r="G610" i="1" s="1"/>
  <c r="C610" i="1"/>
  <c r="D609" i="1"/>
  <c r="G609" i="1" s="1"/>
  <c r="C609" i="1"/>
  <c r="H609" i="1" s="1"/>
  <c r="D608" i="1"/>
  <c r="G608" i="1" s="1"/>
  <c r="C608" i="1"/>
  <c r="H608" i="1" s="1"/>
  <c r="G607" i="1"/>
  <c r="D607" i="1"/>
  <c r="C607" i="1"/>
  <c r="H607" i="1" s="1"/>
  <c r="D606" i="1"/>
  <c r="D605" i="1"/>
  <c r="G605" i="1" s="1"/>
  <c r="C605" i="1"/>
  <c r="H605" i="1" s="1"/>
  <c r="G604" i="1"/>
  <c r="D604" i="1"/>
  <c r="C604" i="1"/>
  <c r="H604" i="1" s="1"/>
  <c r="D603" i="1"/>
  <c r="G603" i="1" s="1"/>
  <c r="C603" i="1"/>
  <c r="D602" i="1"/>
  <c r="G602" i="1" s="1"/>
  <c r="C602" i="1"/>
  <c r="H602" i="1" s="1"/>
  <c r="D601" i="1"/>
  <c r="G601" i="1" s="1"/>
  <c r="C601" i="1"/>
  <c r="H601" i="1" s="1"/>
  <c r="D600" i="1"/>
  <c r="C600" i="1"/>
  <c r="D599" i="1"/>
  <c r="D598" i="1"/>
  <c r="G598" i="1" s="1"/>
  <c r="C598" i="1"/>
  <c r="D597" i="1"/>
  <c r="G597" i="1" s="1"/>
  <c r="C597" i="1"/>
  <c r="H597" i="1" s="1"/>
  <c r="D596" i="1"/>
  <c r="G596" i="1" s="1"/>
  <c r="C596" i="1"/>
  <c r="H596" i="1" s="1"/>
  <c r="G595" i="1"/>
  <c r="D595" i="1"/>
  <c r="C595" i="1"/>
  <c r="H595" i="1" s="1"/>
  <c r="D594" i="1"/>
  <c r="G594" i="1" s="1"/>
  <c r="C594" i="1"/>
  <c r="D593" i="1"/>
  <c r="G593" i="1" s="1"/>
  <c r="C593" i="1"/>
  <c r="H593" i="1" s="1"/>
  <c r="D592" i="1"/>
  <c r="G592" i="1" s="1"/>
  <c r="C592" i="1"/>
  <c r="H592" i="1" s="1"/>
  <c r="G591" i="1"/>
  <c r="D591" i="1"/>
  <c r="C591" i="1"/>
  <c r="H591" i="1" s="1"/>
  <c r="D590" i="1"/>
  <c r="G590" i="1" s="1"/>
  <c r="C590" i="1"/>
  <c r="D589" i="1"/>
  <c r="G589" i="1" s="1"/>
  <c r="C589" i="1"/>
  <c r="H589" i="1" s="1"/>
  <c r="D588" i="1"/>
  <c r="G588" i="1" s="1"/>
  <c r="C588" i="1"/>
  <c r="H588" i="1" s="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D573" i="1"/>
  <c r="C573" i="1"/>
  <c r="G573" i="1" s="1"/>
  <c r="H572" i="1"/>
  <c r="D572" i="1"/>
  <c r="C572" i="1"/>
  <c r="G572" i="1" s="1"/>
  <c r="H571" i="1"/>
  <c r="D571" i="1"/>
  <c r="C571" i="1"/>
  <c r="G571" i="1" s="1"/>
  <c r="H570" i="1"/>
  <c r="D570" i="1"/>
  <c r="C570" i="1"/>
  <c r="G570" i="1" s="1"/>
  <c r="H569" i="1"/>
  <c r="D569" i="1"/>
  <c r="C569" i="1"/>
  <c r="G569" i="1" s="1"/>
  <c r="H568" i="1"/>
  <c r="D568" i="1"/>
  <c r="C568" i="1"/>
  <c r="G568" i="1" s="1"/>
  <c r="H567" i="1"/>
  <c r="D567" i="1"/>
  <c r="C567" i="1"/>
  <c r="G567" i="1" s="1"/>
  <c r="H566" i="1"/>
  <c r="D566" i="1"/>
  <c r="C566" i="1"/>
  <c r="G566" i="1" s="1"/>
  <c r="D565" i="1"/>
  <c r="D564" i="1"/>
  <c r="C564" i="1"/>
  <c r="G564" i="1" s="1"/>
  <c r="H563" i="1"/>
  <c r="D563" i="1"/>
  <c r="C563" i="1"/>
  <c r="G563" i="1" s="1"/>
  <c r="D562" i="1"/>
  <c r="H562" i="1" s="1"/>
  <c r="C562" i="1"/>
  <c r="D560" i="1"/>
  <c r="C560" i="1"/>
  <c r="G560" i="1" s="1"/>
  <c r="D559" i="1"/>
  <c r="C559" i="1"/>
  <c r="G559" i="1" s="1"/>
  <c r="H558" i="1"/>
  <c r="D558" i="1"/>
  <c r="C558" i="1"/>
  <c r="G558" i="1" s="1"/>
  <c r="D557" i="1"/>
  <c r="D556" i="1"/>
  <c r="C556" i="1"/>
  <c r="G556" i="1" s="1"/>
  <c r="D555" i="1"/>
  <c r="C555" i="1"/>
  <c r="G555" i="1" s="1"/>
  <c r="H554" i="1"/>
  <c r="D554" i="1"/>
  <c r="C554" i="1"/>
  <c r="G554" i="1" s="1"/>
  <c r="D553" i="1"/>
  <c r="H553" i="1" s="1"/>
  <c r="C553" i="1"/>
  <c r="D552" i="1"/>
  <c r="C552" i="1"/>
  <c r="G552" i="1" s="1"/>
  <c r="D551" i="1"/>
  <c r="C551" i="1"/>
  <c r="G551" i="1" s="1"/>
  <c r="H550" i="1"/>
  <c r="D550" i="1"/>
  <c r="C550" i="1"/>
  <c r="G550" i="1" s="1"/>
  <c r="D549" i="1"/>
  <c r="H549" i="1" s="1"/>
  <c r="C549" i="1"/>
  <c r="D548" i="1"/>
  <c r="C548" i="1"/>
  <c r="G548" i="1" s="1"/>
  <c r="D547" i="1"/>
  <c r="C547" i="1"/>
  <c r="G547" i="1" s="1"/>
  <c r="H546" i="1"/>
  <c r="D546" i="1"/>
  <c r="C546" i="1"/>
  <c r="G546" i="1" s="1"/>
  <c r="D545" i="1"/>
  <c r="H545" i="1" s="1"/>
  <c r="C545" i="1"/>
  <c r="D544" i="1"/>
  <c r="C544" i="1"/>
  <c r="G544" i="1" s="1"/>
  <c r="D543" i="1"/>
  <c r="C543" i="1"/>
  <c r="G543" i="1" s="1"/>
  <c r="H542" i="1"/>
  <c r="D542" i="1"/>
  <c r="C542" i="1"/>
  <c r="G542" i="1" s="1"/>
  <c r="D541" i="1"/>
  <c r="H541" i="1" s="1"/>
  <c r="C541" i="1"/>
  <c r="D540" i="1"/>
  <c r="C540" i="1"/>
  <c r="G540" i="1" s="1"/>
  <c r="D539" i="1"/>
  <c r="C539" i="1"/>
  <c r="G539" i="1" s="1"/>
  <c r="H538" i="1"/>
  <c r="D538" i="1"/>
  <c r="C538" i="1"/>
  <c r="G538" i="1" s="1"/>
  <c r="D537" i="1"/>
  <c r="H537" i="1" s="1"/>
  <c r="C537" i="1"/>
  <c r="D536" i="1"/>
  <c r="C536" i="1"/>
  <c r="G536" i="1" s="1"/>
  <c r="D535" i="1"/>
  <c r="C535" i="1"/>
  <c r="G535" i="1" s="1"/>
  <c r="H534" i="1"/>
  <c r="D534" i="1"/>
  <c r="C534" i="1"/>
  <c r="G534" i="1" s="1"/>
  <c r="D533" i="1"/>
  <c r="H533" i="1" s="1"/>
  <c r="C533" i="1"/>
  <c r="D532" i="1"/>
  <c r="C532" i="1"/>
  <c r="G532" i="1" s="1"/>
  <c r="D531" i="1"/>
  <c r="C531" i="1"/>
  <c r="G531" i="1" s="1"/>
  <c r="H530" i="1"/>
  <c r="D530" i="1"/>
  <c r="C530" i="1"/>
  <c r="G530" i="1" s="1"/>
  <c r="D529" i="1"/>
  <c r="D528" i="1"/>
  <c r="C528" i="1"/>
  <c r="G528" i="1" s="1"/>
  <c r="D527" i="1"/>
  <c r="C527" i="1"/>
  <c r="G527" i="1" s="1"/>
  <c r="H526" i="1"/>
  <c r="D526" i="1"/>
  <c r="C526" i="1"/>
  <c r="G526" i="1" s="1"/>
  <c r="D525" i="1"/>
  <c r="H525" i="1" s="1"/>
  <c r="C525" i="1"/>
  <c r="D524" i="1"/>
  <c r="C524" i="1"/>
  <c r="G524" i="1" s="1"/>
  <c r="H521" i="1"/>
  <c r="D521" i="1"/>
  <c r="C521" i="1"/>
  <c r="G521" i="1" s="1"/>
  <c r="D520" i="1"/>
  <c r="H520" i="1" s="1"/>
  <c r="C520" i="1"/>
  <c r="D519" i="1"/>
  <c r="C519" i="1"/>
  <c r="G519" i="1" s="1"/>
  <c r="D518" i="1"/>
  <c r="C518" i="1"/>
  <c r="G518" i="1" s="1"/>
  <c r="H517" i="1"/>
  <c r="D517" i="1"/>
  <c r="C517" i="1"/>
  <c r="G517" i="1" s="1"/>
  <c r="D516" i="1"/>
  <c r="H516" i="1" s="1"/>
  <c r="C516" i="1"/>
  <c r="D515" i="1"/>
  <c r="C515" i="1"/>
  <c r="G515" i="1" s="1"/>
  <c r="D514" i="1"/>
  <c r="C514" i="1"/>
  <c r="G514" i="1" s="1"/>
  <c r="H513" i="1"/>
  <c r="D513" i="1"/>
  <c r="C513" i="1"/>
  <c r="G513" i="1" s="1"/>
  <c r="D512" i="1"/>
  <c r="H512" i="1" s="1"/>
  <c r="C512" i="1"/>
  <c r="D511" i="1"/>
  <c r="C511" i="1"/>
  <c r="G511" i="1" s="1"/>
  <c r="D510" i="1"/>
  <c r="C510" i="1"/>
  <c r="G510" i="1" s="1"/>
  <c r="H508" i="1"/>
  <c r="D508" i="1"/>
  <c r="C508" i="1"/>
  <c r="G508" i="1" s="1"/>
  <c r="D507" i="1"/>
  <c r="H507" i="1" s="1"/>
  <c r="C507" i="1"/>
  <c r="D506" i="1"/>
  <c r="C506" i="1"/>
  <c r="G506" i="1" s="1"/>
  <c r="D505" i="1"/>
  <c r="C505" i="1"/>
  <c r="G505" i="1" s="1"/>
  <c r="H504" i="1"/>
  <c r="D504" i="1"/>
  <c r="C504" i="1"/>
  <c r="G504" i="1" s="1"/>
  <c r="D503" i="1"/>
  <c r="H503" i="1" s="1"/>
  <c r="C503" i="1"/>
  <c r="D502" i="1"/>
  <c r="C502" i="1"/>
  <c r="G502" i="1" s="1"/>
  <c r="D501" i="1"/>
  <c r="D500" i="1"/>
  <c r="C500" i="1"/>
  <c r="H500" i="1" s="1"/>
  <c r="D499" i="1"/>
  <c r="C499" i="1"/>
  <c r="H499" i="1" s="1"/>
  <c r="G498" i="1"/>
  <c r="D498" i="1"/>
  <c r="C498" i="1"/>
  <c r="H498" i="1" s="1"/>
  <c r="D497" i="1"/>
  <c r="G497" i="1" s="1"/>
  <c r="C497" i="1"/>
  <c r="D496" i="1"/>
  <c r="C496" i="1"/>
  <c r="H496" i="1" s="1"/>
  <c r="D495" i="1"/>
  <c r="C495" i="1"/>
  <c r="H495" i="1" s="1"/>
  <c r="G494" i="1"/>
  <c r="D494" i="1"/>
  <c r="C494" i="1"/>
  <c r="H494" i="1" s="1"/>
  <c r="D493" i="1"/>
  <c r="G493" i="1" s="1"/>
  <c r="C493" i="1"/>
  <c r="D492" i="1"/>
  <c r="C492" i="1"/>
  <c r="H492" i="1" s="1"/>
  <c r="D491" i="1"/>
  <c r="C491" i="1"/>
  <c r="H491" i="1" s="1"/>
  <c r="D490" i="1"/>
  <c r="G490" i="1" s="1"/>
  <c r="C490" i="1"/>
  <c r="H490" i="1" s="1"/>
  <c r="C489" i="1"/>
  <c r="D488" i="1"/>
  <c r="C488" i="1"/>
  <c r="H488" i="1" s="1"/>
  <c r="D487" i="1"/>
  <c r="C487" i="1"/>
  <c r="H487" i="1" s="1"/>
  <c r="G486" i="1"/>
  <c r="D486" i="1"/>
  <c r="C486" i="1"/>
  <c r="H486" i="1" s="1"/>
  <c r="D485" i="1"/>
  <c r="G485" i="1" s="1"/>
  <c r="C485" i="1"/>
  <c r="D484" i="1"/>
  <c r="C484" i="1"/>
  <c r="H484" i="1" s="1"/>
  <c r="D483" i="1"/>
  <c r="C483" i="1"/>
  <c r="H483" i="1" s="1"/>
  <c r="G482" i="1"/>
  <c r="D482" i="1"/>
  <c r="C482" i="1"/>
  <c r="H482" i="1" s="1"/>
  <c r="D481" i="1"/>
  <c r="G481" i="1" s="1"/>
  <c r="C481" i="1"/>
  <c r="D480" i="1"/>
  <c r="C480" i="1"/>
  <c r="C479" i="1"/>
  <c r="D477" i="1"/>
  <c r="H477" i="1" s="1"/>
  <c r="C477" i="1"/>
  <c r="D476" i="1"/>
  <c r="G476" i="1" s="1"/>
  <c r="C476"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D457" i="1"/>
  <c r="H456" i="1"/>
  <c r="G456" i="1"/>
  <c r="D456" i="1"/>
  <c r="C456" i="1"/>
  <c r="H455" i="1"/>
  <c r="G455" i="1"/>
  <c r="D455" i="1"/>
  <c r="C455" i="1"/>
  <c r="D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D441" i="1"/>
  <c r="H440" i="1"/>
  <c r="D440" i="1"/>
  <c r="C440" i="1"/>
  <c r="G440" i="1" s="1"/>
  <c r="H439" i="1"/>
  <c r="D439" i="1"/>
  <c r="C439" i="1"/>
  <c r="G439" i="1" s="1"/>
  <c r="H438" i="1"/>
  <c r="D438" i="1"/>
  <c r="C438" i="1"/>
  <c r="G438" i="1" s="1"/>
  <c r="H437" i="1"/>
  <c r="D437" i="1"/>
  <c r="C437" i="1"/>
  <c r="G437" i="1" s="1"/>
  <c r="H436" i="1"/>
  <c r="D436" i="1"/>
  <c r="C436" i="1"/>
  <c r="G436" i="1" s="1"/>
  <c r="H435" i="1"/>
  <c r="D435" i="1"/>
  <c r="C435" i="1"/>
  <c r="G435" i="1" s="1"/>
  <c r="H434" i="1"/>
  <c r="D434" i="1"/>
  <c r="C434" i="1"/>
  <c r="G434" i="1" s="1"/>
  <c r="H433" i="1"/>
  <c r="D433" i="1"/>
  <c r="C433" i="1"/>
  <c r="G433" i="1" s="1"/>
  <c r="H432" i="1"/>
  <c r="D432" i="1"/>
  <c r="C432" i="1"/>
  <c r="G432" i="1" s="1"/>
  <c r="H431" i="1"/>
  <c r="D431" i="1"/>
  <c r="C431" i="1"/>
  <c r="G431" i="1" s="1"/>
  <c r="H430" i="1"/>
  <c r="D430" i="1"/>
  <c r="C430" i="1"/>
  <c r="G430" i="1" s="1"/>
  <c r="H429" i="1"/>
  <c r="D429" i="1"/>
  <c r="C429" i="1"/>
  <c r="G429" i="1" s="1"/>
  <c r="H428" i="1"/>
  <c r="D428" i="1"/>
  <c r="C428" i="1"/>
  <c r="G428" i="1" s="1"/>
  <c r="H427" i="1"/>
  <c r="D427" i="1"/>
  <c r="C427" i="1"/>
  <c r="G427" i="1" s="1"/>
  <c r="H426" i="1"/>
  <c r="D426" i="1"/>
  <c r="C426" i="1"/>
  <c r="G426" i="1" s="1"/>
  <c r="H425" i="1"/>
  <c r="D425" i="1"/>
  <c r="C425" i="1"/>
  <c r="G425" i="1" s="1"/>
  <c r="H424" i="1"/>
  <c r="C424" i="1"/>
  <c r="G424" i="1" s="1"/>
  <c r="H423" i="1"/>
  <c r="G423" i="1"/>
  <c r="D423" i="1"/>
  <c r="C423" i="1"/>
  <c r="D422" i="1"/>
  <c r="H422" i="1" s="1"/>
  <c r="C422" i="1"/>
  <c r="D421" i="1"/>
  <c r="H421" i="1" s="1"/>
  <c r="C421" i="1"/>
  <c r="H420" i="1"/>
  <c r="G420" i="1"/>
  <c r="D420" i="1"/>
  <c r="C420" i="1"/>
  <c r="H419" i="1"/>
  <c r="G419" i="1"/>
  <c r="D419" i="1"/>
  <c r="C419" i="1"/>
  <c r="H418" i="1"/>
  <c r="G418" i="1"/>
  <c r="D418" i="1"/>
  <c r="C418" i="1"/>
  <c r="H417" i="1"/>
  <c r="G417" i="1"/>
  <c r="D417" i="1"/>
  <c r="C417" i="1"/>
  <c r="H416" i="1"/>
  <c r="G416" i="1"/>
  <c r="D416" i="1"/>
  <c r="C416" i="1"/>
  <c r="D413" i="1"/>
  <c r="H413" i="1" s="1"/>
  <c r="C413" i="1"/>
  <c r="D412" i="1"/>
  <c r="H412" i="1" s="1"/>
  <c r="C412" i="1"/>
  <c r="D411" i="1"/>
  <c r="H411" i="1" s="1"/>
  <c r="C411" i="1"/>
  <c r="H406" i="1"/>
  <c r="G406" i="1"/>
  <c r="D406" i="1"/>
  <c r="C406" i="1"/>
  <c r="D405" i="1"/>
  <c r="H405" i="1" s="1"/>
  <c r="C405" i="1"/>
  <c r="D404" i="1"/>
  <c r="H404" i="1" s="1"/>
  <c r="C404" i="1"/>
  <c r="H401" i="1"/>
  <c r="G401" i="1"/>
  <c r="D401" i="1"/>
  <c r="C401" i="1"/>
  <c r="H400" i="1"/>
  <c r="G400" i="1"/>
  <c r="D400" i="1"/>
  <c r="C400" i="1"/>
  <c r="H399" i="1"/>
  <c r="G399" i="1"/>
  <c r="D399" i="1"/>
  <c r="C399" i="1"/>
  <c r="D398" i="1"/>
  <c r="C398" i="1"/>
  <c r="D397" i="1"/>
  <c r="C397" i="1"/>
  <c r="H396" i="1"/>
  <c r="G396" i="1"/>
  <c r="D396" i="1"/>
  <c r="C396" i="1"/>
  <c r="D395" i="1"/>
  <c r="H394" i="1"/>
  <c r="G394" i="1"/>
  <c r="D394" i="1"/>
  <c r="C394" i="1"/>
  <c r="H393" i="1"/>
  <c r="G393" i="1"/>
  <c r="D393" i="1"/>
  <c r="C393" i="1"/>
  <c r="D392" i="1"/>
  <c r="D391" i="1"/>
  <c r="H390" i="1"/>
  <c r="D390" i="1"/>
  <c r="C390" i="1"/>
  <c r="G390" i="1" s="1"/>
  <c r="H389" i="1"/>
  <c r="D389" i="1"/>
  <c r="C389" i="1"/>
  <c r="G389" i="1" s="1"/>
  <c r="H388" i="1"/>
  <c r="D388" i="1"/>
  <c r="C388" i="1"/>
  <c r="H387" i="1"/>
  <c r="G387" i="1"/>
  <c r="D387" i="1"/>
  <c r="C387" i="1"/>
  <c r="C386" i="1"/>
  <c r="H385" i="1"/>
  <c r="D385" i="1"/>
  <c r="C385" i="1"/>
  <c r="G385" i="1" s="1"/>
  <c r="H384" i="1"/>
  <c r="D384" i="1"/>
  <c r="C384" i="1"/>
  <c r="G384" i="1" s="1"/>
  <c r="H383" i="1"/>
  <c r="D383" i="1"/>
  <c r="C383" i="1"/>
  <c r="G383" i="1" s="1"/>
  <c r="H382" i="1"/>
  <c r="D382" i="1"/>
  <c r="C382" i="1"/>
  <c r="G382" i="1" s="1"/>
  <c r="H381" i="1"/>
  <c r="D381" i="1"/>
  <c r="C381" i="1"/>
  <c r="G381" i="1" s="1"/>
  <c r="H380" i="1"/>
  <c r="D380" i="1"/>
  <c r="C380" i="1"/>
  <c r="G380" i="1" s="1"/>
  <c r="H379" i="1"/>
  <c r="D379" i="1"/>
  <c r="C379" i="1"/>
  <c r="G379" i="1" s="1"/>
  <c r="C378" i="1"/>
  <c r="D377" i="1"/>
  <c r="C377" i="1"/>
  <c r="H377" i="1" s="1"/>
  <c r="D376" i="1"/>
  <c r="C376" i="1"/>
  <c r="H376" i="1" s="1"/>
  <c r="D375" i="1"/>
  <c r="C375" i="1"/>
  <c r="H375" i="1" s="1"/>
  <c r="D374" i="1"/>
  <c r="C374" i="1"/>
  <c r="H374" i="1" s="1"/>
  <c r="D373" i="1"/>
  <c r="D372" i="1"/>
  <c r="C372" i="1"/>
  <c r="H372" i="1" s="1"/>
  <c r="D371" i="1"/>
  <c r="C371" i="1"/>
  <c r="H370" i="1"/>
  <c r="G370" i="1"/>
  <c r="D370" i="1"/>
  <c r="C370" i="1"/>
  <c r="D369" i="1"/>
  <c r="C369" i="1"/>
  <c r="D368" i="1"/>
  <c r="C368" i="1"/>
  <c r="H368" i="1" s="1"/>
  <c r="D367" i="1"/>
  <c r="C367" i="1"/>
  <c r="D366" i="1"/>
  <c r="C366" i="1"/>
  <c r="D365" i="1"/>
  <c r="C365" i="1"/>
  <c r="C364" i="1"/>
  <c r="H363" i="1"/>
  <c r="D363" i="1"/>
  <c r="C363" i="1"/>
  <c r="D362" i="1"/>
  <c r="C362" i="1"/>
  <c r="D361" i="1"/>
  <c r="C361" i="1"/>
  <c r="D360" i="1"/>
  <c r="C360" i="1"/>
  <c r="C359" i="1"/>
  <c r="D357" i="1"/>
  <c r="H357" i="1" s="1"/>
  <c r="C357" i="1"/>
  <c r="D356" i="1"/>
  <c r="G356" i="1" s="1"/>
  <c r="C356" i="1"/>
  <c r="D355" i="1"/>
  <c r="H355" i="1" s="1"/>
  <c r="C355" i="1"/>
  <c r="D354" i="1"/>
  <c r="C354" i="1"/>
  <c r="G354" i="1" s="1"/>
  <c r="D353" i="1"/>
  <c r="C353" i="1"/>
  <c r="H353" i="1" s="1"/>
  <c r="D352" i="1"/>
  <c r="C352" i="1"/>
  <c r="H352" i="1" s="1"/>
  <c r="D351" i="1"/>
  <c r="C351" i="1"/>
  <c r="G351" i="1" s="1"/>
  <c r="H350" i="1"/>
  <c r="D350" i="1"/>
  <c r="C350" i="1"/>
  <c r="G350" i="1" s="1"/>
  <c r="H349" i="1"/>
  <c r="D349" i="1"/>
  <c r="C349" i="1"/>
  <c r="G349" i="1" s="1"/>
  <c r="H348" i="1"/>
  <c r="D348" i="1"/>
  <c r="C348" i="1"/>
  <c r="D347" i="1"/>
  <c r="C347" i="1"/>
  <c r="D344" i="1"/>
  <c r="C344" i="1"/>
  <c r="H344" i="1" s="1"/>
  <c r="D343" i="1"/>
  <c r="D342" i="1"/>
  <c r="H342" i="1" s="1"/>
  <c r="C342" i="1"/>
  <c r="D341" i="1"/>
  <c r="G341" i="1" s="1"/>
  <c r="C341" i="1"/>
  <c r="D340" i="1"/>
  <c r="H340" i="1" s="1"/>
  <c r="C340" i="1"/>
  <c r="D339" i="1"/>
  <c r="G339" i="1" s="1"/>
  <c r="C339" i="1"/>
  <c r="D338" i="1"/>
  <c r="H338" i="1" s="1"/>
  <c r="C338" i="1"/>
  <c r="D337" i="1"/>
  <c r="G337" i="1" s="1"/>
  <c r="C337" i="1"/>
  <c r="D336" i="1"/>
  <c r="H336" i="1" s="1"/>
  <c r="C336" i="1"/>
  <c r="D335" i="1"/>
  <c r="G335" i="1" s="1"/>
  <c r="C335" i="1"/>
  <c r="C334" i="1"/>
  <c r="G334" i="1" s="1"/>
  <c r="D333" i="1"/>
  <c r="C333" i="1"/>
  <c r="H333" i="1" s="1"/>
  <c r="D332" i="1"/>
  <c r="C332" i="1"/>
  <c r="H332" i="1" s="1"/>
  <c r="D331" i="1"/>
  <c r="C331" i="1"/>
  <c r="H331" i="1" s="1"/>
  <c r="D330" i="1"/>
  <c r="C330" i="1"/>
  <c r="H330" i="1" s="1"/>
  <c r="D329" i="1"/>
  <c r="C329" i="1"/>
  <c r="H329" i="1" s="1"/>
  <c r="D328" i="1"/>
  <c r="C328" i="1"/>
  <c r="H328" i="1" s="1"/>
  <c r="D327" i="1"/>
  <c r="C327" i="1"/>
  <c r="H327" i="1" s="1"/>
  <c r="C326" i="1"/>
  <c r="H326" i="1" s="1"/>
  <c r="H325" i="1"/>
  <c r="D325" i="1"/>
  <c r="C325" i="1"/>
  <c r="G325" i="1" s="1"/>
  <c r="H324" i="1"/>
  <c r="D324" i="1"/>
  <c r="C324" i="1"/>
  <c r="G324" i="1" s="1"/>
  <c r="H323" i="1"/>
  <c r="D323" i="1"/>
  <c r="C323" i="1"/>
  <c r="G323" i="1" s="1"/>
  <c r="D322" i="1"/>
  <c r="H322" i="1" s="1"/>
  <c r="C322" i="1"/>
  <c r="D321" i="1"/>
  <c r="D320" i="1"/>
  <c r="C320" i="1"/>
  <c r="H320" i="1" s="1"/>
  <c r="D319" i="1"/>
  <c r="C319" i="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D308" i="1"/>
  <c r="C308" i="1"/>
  <c r="D307" i="1"/>
  <c r="C307" i="1"/>
  <c r="H307" i="1" s="1"/>
  <c r="D305" i="1"/>
  <c r="C305" i="1"/>
  <c r="D304" i="1"/>
  <c r="C304" i="1"/>
  <c r="H304" i="1" s="1"/>
  <c r="D303" i="1"/>
  <c r="C303" i="1"/>
  <c r="D302" i="1"/>
  <c r="C302" i="1"/>
  <c r="H302" i="1" s="1"/>
  <c r="D301" i="1"/>
  <c r="C301" i="1"/>
  <c r="H301" i="1" s="1"/>
  <c r="D300" i="1"/>
  <c r="C300" i="1"/>
  <c r="H300" i="1" s="1"/>
  <c r="D299" i="1"/>
  <c r="C299" i="1"/>
  <c r="D298" i="1"/>
  <c r="C298" i="1"/>
  <c r="H298" i="1" s="1"/>
  <c r="D297" i="1"/>
  <c r="C297" i="1"/>
  <c r="H297" i="1" s="1"/>
  <c r="D296" i="1"/>
  <c r="C296" i="1"/>
  <c r="H296" i="1" s="1"/>
  <c r="D295" i="1"/>
  <c r="C295" i="1"/>
  <c r="D292" i="1"/>
  <c r="C292" i="1"/>
  <c r="H292" i="1" s="1"/>
  <c r="D291" i="1"/>
  <c r="C291" i="1"/>
  <c r="H291" i="1" s="1"/>
  <c r="G290" i="1"/>
  <c r="D290" i="1"/>
  <c r="C290" i="1"/>
  <c r="H290" i="1" s="1"/>
  <c r="D289" i="1"/>
  <c r="G289" i="1" s="1"/>
  <c r="C289" i="1"/>
  <c r="D288" i="1"/>
  <c r="C288" i="1"/>
  <c r="H288"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G276" i="1" s="1"/>
  <c r="C275" i="1"/>
  <c r="D274" i="1"/>
  <c r="C274" i="1"/>
  <c r="G274" i="1" s="1"/>
  <c r="H273" i="1"/>
  <c r="D273" i="1"/>
  <c r="C273" i="1"/>
  <c r="G273" i="1" s="1"/>
  <c r="H272" i="1"/>
  <c r="D272" i="1"/>
  <c r="C272" i="1"/>
  <c r="G272" i="1" s="1"/>
  <c r="H271" i="1"/>
  <c r="D271" i="1"/>
  <c r="C271" i="1"/>
  <c r="G271" i="1" s="1"/>
  <c r="H270" i="1"/>
  <c r="D270" i="1"/>
  <c r="C270" i="1"/>
  <c r="C269" i="1"/>
  <c r="H268" i="1"/>
  <c r="D268" i="1"/>
  <c r="C268" i="1"/>
  <c r="G268" i="1" s="1"/>
  <c r="H267" i="1"/>
  <c r="D267" i="1"/>
  <c r="C267" i="1"/>
  <c r="G267" i="1" s="1"/>
  <c r="H266" i="1"/>
  <c r="D266" i="1"/>
  <c r="C266" i="1"/>
  <c r="H265" i="1"/>
  <c r="G265" i="1"/>
  <c r="D265" i="1"/>
  <c r="C265" i="1"/>
  <c r="H264" i="1"/>
  <c r="G264" i="1"/>
  <c r="D264" i="1"/>
  <c r="C264" i="1"/>
  <c r="H263" i="1"/>
  <c r="G263" i="1"/>
  <c r="D263" i="1"/>
  <c r="C263" i="1"/>
  <c r="D262" i="1"/>
  <c r="C262" i="1"/>
  <c r="D261" i="1"/>
  <c r="C261" i="1"/>
  <c r="H261" i="1" s="1"/>
  <c r="D260" i="1"/>
  <c r="C260" i="1"/>
  <c r="G258" i="1"/>
  <c r="D258" i="1"/>
  <c r="C258" i="1"/>
  <c r="H258" i="1" s="1"/>
  <c r="D257" i="1"/>
  <c r="C257" i="1"/>
  <c r="H257" i="1" s="1"/>
  <c r="D256" i="1"/>
  <c r="C256" i="1"/>
  <c r="C255" i="1"/>
  <c r="G254" i="1"/>
  <c r="D254" i="1"/>
  <c r="C254" i="1"/>
  <c r="H254" i="1" s="1"/>
  <c r="D253" i="1"/>
  <c r="G253" i="1" s="1"/>
  <c r="C253" i="1"/>
  <c r="D252" i="1"/>
  <c r="C252" i="1"/>
  <c r="H252" i="1" s="1"/>
  <c r="D251" i="1"/>
  <c r="C251" i="1"/>
  <c r="H251" i="1" s="1"/>
  <c r="G250" i="1"/>
  <c r="D250" i="1"/>
  <c r="C250" i="1"/>
  <c r="H250" i="1" s="1"/>
  <c r="D249" i="1"/>
  <c r="G249" i="1" s="1"/>
  <c r="C249" i="1"/>
  <c r="D247" i="1"/>
  <c r="C247" i="1"/>
  <c r="H247" i="1" s="1"/>
  <c r="D246" i="1"/>
  <c r="C246" i="1"/>
  <c r="H246" i="1" s="1"/>
  <c r="D245" i="1"/>
  <c r="G245" i="1" s="1"/>
  <c r="C245" i="1"/>
  <c r="D244" i="1"/>
  <c r="C244" i="1"/>
  <c r="D243" i="1"/>
  <c r="G243" i="1" s="1"/>
  <c r="C243" i="1"/>
  <c r="D242" i="1"/>
  <c r="C242" i="1"/>
  <c r="H242" i="1" s="1"/>
  <c r="D241" i="1"/>
  <c r="C241" i="1"/>
  <c r="H241" i="1" s="1"/>
  <c r="G240" i="1"/>
  <c r="D240" i="1"/>
  <c r="C240" i="1"/>
  <c r="H240" i="1" s="1"/>
  <c r="D239" i="1"/>
  <c r="C239" i="1"/>
  <c r="D238" i="1"/>
  <c r="C238" i="1"/>
  <c r="H238" i="1" s="1"/>
  <c r="D237" i="1"/>
  <c r="G237" i="1" s="1"/>
  <c r="C237" i="1"/>
  <c r="C236" i="1"/>
  <c r="D235" i="1"/>
  <c r="C235" i="1"/>
  <c r="H235" i="1" s="1"/>
  <c r="D234" i="1"/>
  <c r="C234" i="1"/>
  <c r="H234" i="1" s="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19" i="1"/>
  <c r="C219" i="1"/>
  <c r="G219" i="1" s="1"/>
  <c r="D218" i="1"/>
  <c r="H218" i="1" s="1"/>
  <c r="C218" i="1"/>
  <c r="D217" i="1"/>
  <c r="C217" i="1"/>
  <c r="G217" i="1" s="1"/>
  <c r="D216" i="1"/>
  <c r="C216" i="1"/>
  <c r="G216" i="1" s="1"/>
  <c r="D215" i="1"/>
  <c r="H215" i="1" s="1"/>
  <c r="C215" i="1"/>
  <c r="D214" i="1"/>
  <c r="C214" i="1"/>
  <c r="G214" i="1" s="1"/>
  <c r="H213" i="1"/>
  <c r="D213" i="1"/>
  <c r="C213" i="1"/>
  <c r="G213" i="1" s="1"/>
  <c r="D212" i="1"/>
  <c r="C212" i="1"/>
  <c r="D210" i="1"/>
  <c r="C210" i="1"/>
  <c r="G210" i="1" s="1"/>
  <c r="G209" i="1"/>
  <c r="D209" i="1"/>
  <c r="C209" i="1"/>
  <c r="H208" i="1"/>
  <c r="G208" i="1"/>
  <c r="D208" i="1"/>
  <c r="C208" i="1"/>
  <c r="D207" i="1"/>
  <c r="H207" i="1" s="1"/>
  <c r="C207" i="1"/>
  <c r="D206" i="1"/>
  <c r="C206" i="1"/>
  <c r="H205" i="1"/>
  <c r="D205" i="1"/>
  <c r="C205" i="1"/>
  <c r="G205" i="1" s="1"/>
  <c r="H204" i="1"/>
  <c r="D204" i="1"/>
  <c r="C204" i="1"/>
  <c r="G204" i="1" s="1"/>
  <c r="G203" i="1"/>
  <c r="D203" i="1"/>
  <c r="C203" i="1"/>
  <c r="H202" i="1"/>
  <c r="G202" i="1"/>
  <c r="D202" i="1"/>
  <c r="C202" i="1"/>
  <c r="D201" i="1"/>
  <c r="H201" i="1" s="1"/>
  <c r="C201" i="1"/>
  <c r="D200" i="1"/>
  <c r="G200" i="1" s="1"/>
  <c r="C200" i="1"/>
  <c r="D199" i="1"/>
  <c r="G199" i="1" s="1"/>
  <c r="C199" i="1"/>
  <c r="D198" i="1"/>
  <c r="C198" i="1"/>
  <c r="H197" i="1"/>
  <c r="D197" i="1"/>
  <c r="C197" i="1"/>
  <c r="G197" i="1" s="1"/>
  <c r="H196" i="1"/>
  <c r="D196" i="1"/>
  <c r="C196" i="1"/>
  <c r="G196" i="1" s="1"/>
  <c r="H195" i="1"/>
  <c r="D195" i="1"/>
  <c r="C195" i="1"/>
  <c r="G195" i="1" s="1"/>
  <c r="H194" i="1"/>
  <c r="D194" i="1"/>
  <c r="C194" i="1"/>
  <c r="G194" i="1" s="1"/>
  <c r="H193" i="1"/>
  <c r="D193" i="1"/>
  <c r="C193" i="1"/>
  <c r="G193" i="1" s="1"/>
  <c r="D191" i="1"/>
  <c r="C191" i="1"/>
  <c r="H191" i="1" s="1"/>
  <c r="G190" i="1"/>
  <c r="D190" i="1"/>
  <c r="C190" i="1"/>
  <c r="H190" i="1" s="1"/>
  <c r="D189" i="1"/>
  <c r="G189" i="1" s="1"/>
  <c r="C189" i="1"/>
  <c r="D188" i="1"/>
  <c r="C188" i="1"/>
  <c r="D187" i="1"/>
  <c r="G187" i="1" s="1"/>
  <c r="C187" i="1"/>
  <c r="D186" i="1"/>
  <c r="C186" i="1"/>
  <c r="D185" i="1"/>
  <c r="G185" i="1" s="1"/>
  <c r="C185" i="1"/>
  <c r="D184" i="1"/>
  <c r="C184" i="1"/>
  <c r="D183" i="1"/>
  <c r="G183" i="1" s="1"/>
  <c r="C183" i="1"/>
  <c r="D182" i="1"/>
  <c r="C182" i="1"/>
  <c r="D181" i="1"/>
  <c r="G181" i="1" s="1"/>
  <c r="C181" i="1"/>
  <c r="D180" i="1"/>
  <c r="C180" i="1"/>
  <c r="D179" i="1"/>
  <c r="G179" i="1" s="1"/>
  <c r="C179" i="1"/>
  <c r="D178" i="1"/>
  <c r="C178" i="1"/>
  <c r="D177" i="1"/>
  <c r="G177" i="1" s="1"/>
  <c r="C177" i="1"/>
  <c r="D176" i="1"/>
  <c r="C176" i="1"/>
  <c r="D175" i="1"/>
  <c r="G175" i="1" s="1"/>
  <c r="C175" i="1"/>
  <c r="D174" i="1"/>
  <c r="C174" i="1"/>
  <c r="C173" i="1"/>
  <c r="D172" i="1"/>
  <c r="C172" i="1"/>
  <c r="D171" i="1"/>
  <c r="C171" i="1"/>
  <c r="H171" i="1" s="1"/>
  <c r="D170" i="1"/>
  <c r="C170" i="1"/>
  <c r="D169" i="1"/>
  <c r="C169" i="1"/>
  <c r="H169" i="1" s="1"/>
  <c r="D168" i="1"/>
  <c r="C168" i="1"/>
  <c r="D167" i="1"/>
  <c r="C167" i="1"/>
  <c r="H167" i="1" s="1"/>
  <c r="D166" i="1"/>
  <c r="C166" i="1"/>
  <c r="C165" i="1"/>
  <c r="D164" i="1"/>
  <c r="G164" i="1" s="1"/>
  <c r="C164" i="1"/>
  <c r="D163" i="1"/>
  <c r="C163" i="1"/>
  <c r="H163" i="1" s="1"/>
  <c r="D162" i="1"/>
  <c r="G162" i="1" s="1"/>
  <c r="C162" i="1"/>
  <c r="D161" i="1"/>
  <c r="C161" i="1"/>
  <c r="D160" i="1"/>
  <c r="G160" i="1" s="1"/>
  <c r="C160" i="1"/>
  <c r="C159" i="1"/>
  <c r="D158" i="1"/>
  <c r="C158" i="1"/>
  <c r="D157" i="1"/>
  <c r="C157" i="1"/>
  <c r="D156" i="1"/>
  <c r="C156" i="1"/>
  <c r="D155" i="1"/>
  <c r="C155" i="1"/>
  <c r="D154" i="1"/>
  <c r="C154" i="1"/>
  <c r="D153" i="1"/>
  <c r="C153" i="1"/>
  <c r="H153" i="1" s="1"/>
  <c r="D152" i="1"/>
  <c r="C152" i="1"/>
  <c r="D151" i="1"/>
  <c r="C151" i="1"/>
  <c r="D150" i="1"/>
  <c r="C150" i="1"/>
  <c r="C149" i="1"/>
  <c r="D146" i="1"/>
  <c r="C146" i="1"/>
  <c r="D145" i="1"/>
  <c r="C145" i="1"/>
  <c r="D144" i="1"/>
  <c r="C144" i="1"/>
  <c r="D143" i="1"/>
  <c r="C143" i="1"/>
  <c r="H143" i="1" s="1"/>
  <c r="D142" i="1"/>
  <c r="C142" i="1"/>
  <c r="D141" i="1"/>
  <c r="C141" i="1"/>
  <c r="H141" i="1" s="1"/>
  <c r="D140" i="1"/>
  <c r="C140" i="1"/>
  <c r="D139" i="1"/>
  <c r="C139" i="1"/>
  <c r="H139" i="1" s="1"/>
  <c r="D138" i="1"/>
  <c r="C138" i="1"/>
  <c r="D137" i="1"/>
  <c r="C137" i="1"/>
  <c r="H137" i="1" s="1"/>
  <c r="D136" i="1"/>
  <c r="C136" i="1"/>
  <c r="D135" i="1"/>
  <c r="C135" i="1"/>
  <c r="D134" i="1"/>
  <c r="C134" i="1"/>
  <c r="D133" i="1"/>
  <c r="C133" i="1"/>
  <c r="H133" i="1" s="1"/>
  <c r="D132" i="1"/>
  <c r="C132" i="1"/>
  <c r="D131" i="1"/>
  <c r="C131" i="1"/>
  <c r="H131" i="1" s="1"/>
  <c r="D130" i="1"/>
  <c r="C130" i="1"/>
  <c r="D129" i="1"/>
  <c r="D128" i="1"/>
  <c r="C128" i="1"/>
  <c r="D127" i="1"/>
  <c r="C127" i="1"/>
  <c r="H127" i="1" s="1"/>
  <c r="D126" i="1"/>
  <c r="C126" i="1"/>
  <c r="D125" i="1"/>
  <c r="C125" i="1"/>
  <c r="D124" i="1"/>
  <c r="C124" i="1"/>
  <c r="D123" i="1"/>
  <c r="C123" i="1"/>
  <c r="H123" i="1" s="1"/>
  <c r="D122" i="1"/>
  <c r="C122" i="1"/>
  <c r="D121" i="1"/>
  <c r="C121" i="1"/>
  <c r="C120" i="1"/>
  <c r="D119" i="1"/>
  <c r="C119" i="1"/>
  <c r="H119" i="1" s="1"/>
  <c r="D118" i="1"/>
  <c r="C118" i="1"/>
  <c r="D117" i="1"/>
  <c r="C117" i="1"/>
  <c r="C116" i="1"/>
  <c r="D115" i="1"/>
  <c r="C115" i="1"/>
  <c r="H115" i="1" s="1"/>
  <c r="D114" i="1"/>
  <c r="C114" i="1"/>
  <c r="D113" i="1"/>
  <c r="C113" i="1"/>
  <c r="D112" i="1"/>
  <c r="C112" i="1"/>
  <c r="D111" i="1"/>
  <c r="C111" i="1"/>
  <c r="D110" i="1"/>
  <c r="C110" i="1"/>
  <c r="D109" i="1"/>
  <c r="C109" i="1"/>
  <c r="H109" i="1" s="1"/>
  <c r="D108" i="1"/>
  <c r="C108" i="1"/>
  <c r="D107" i="1"/>
  <c r="C107" i="1"/>
  <c r="D106" i="1"/>
  <c r="C106" i="1"/>
  <c r="H106" i="1" s="1"/>
  <c r="D105" i="1"/>
  <c r="C105" i="1"/>
  <c r="H105" i="1" s="1"/>
  <c r="G104" i="1"/>
  <c r="D104" i="1"/>
  <c r="C104" i="1"/>
  <c r="C103" i="1"/>
  <c r="D101" i="1"/>
  <c r="C101" i="1"/>
  <c r="H101" i="1" s="1"/>
  <c r="D100" i="1"/>
  <c r="C100" i="1"/>
  <c r="G100" i="1" s="1"/>
  <c r="D99" i="1"/>
  <c r="G99" i="1" s="1"/>
  <c r="C99" i="1"/>
  <c r="D98" i="1"/>
  <c r="C98" i="1"/>
  <c r="H98" i="1" s="1"/>
  <c r="G97" i="1"/>
  <c r="D97" i="1"/>
  <c r="C97" i="1"/>
  <c r="H97" i="1" s="1"/>
  <c r="D96" i="1"/>
  <c r="G96" i="1" s="1"/>
  <c r="C96" i="1"/>
  <c r="D95" i="1"/>
  <c r="C95" i="1"/>
  <c r="C94" i="1"/>
  <c r="D93" i="1"/>
  <c r="C93" i="1"/>
  <c r="H93" i="1" s="1"/>
  <c r="D92" i="1"/>
  <c r="C92" i="1"/>
  <c r="G92" i="1" s="1"/>
  <c r="D91" i="1"/>
  <c r="G91" i="1" s="1"/>
  <c r="C91" i="1"/>
  <c r="D90" i="1"/>
  <c r="C90" i="1"/>
  <c r="H90" i="1" s="1"/>
  <c r="G89" i="1"/>
  <c r="D89" i="1"/>
  <c r="C89" i="1"/>
  <c r="H89" i="1" s="1"/>
  <c r="D88" i="1"/>
  <c r="G88" i="1" s="1"/>
  <c r="C88" i="1"/>
  <c r="C87" i="1"/>
  <c r="D86" i="1"/>
  <c r="G86" i="1" s="1"/>
  <c r="C86" i="1"/>
  <c r="D85" i="1"/>
  <c r="C85" i="1"/>
  <c r="H85" i="1" s="1"/>
  <c r="D84" i="1"/>
  <c r="C84" i="1"/>
  <c r="G84" i="1" s="1"/>
  <c r="D83" i="1"/>
  <c r="G83" i="1" s="1"/>
  <c r="C83" i="1"/>
  <c r="D82" i="1"/>
  <c r="C82" i="1"/>
  <c r="H82" i="1" s="1"/>
  <c r="D81" i="1"/>
  <c r="G81" i="1" s="1"/>
  <c r="C81" i="1"/>
  <c r="H81" i="1" s="1"/>
  <c r="D80" i="1"/>
  <c r="G80" i="1" s="1"/>
  <c r="C80" i="1"/>
  <c r="D79" i="1"/>
  <c r="C79" i="1"/>
  <c r="D77" i="1"/>
  <c r="C77" i="1"/>
  <c r="D76" i="1"/>
  <c r="G76" i="1" s="1"/>
  <c r="C76" i="1"/>
  <c r="D75" i="1"/>
  <c r="C75" i="1"/>
  <c r="H75" i="1" s="1"/>
  <c r="G74" i="1"/>
  <c r="D74" i="1"/>
  <c r="C74" i="1"/>
  <c r="H74" i="1" s="1"/>
  <c r="C73" i="1"/>
  <c r="D72" i="1"/>
  <c r="C72" i="1"/>
  <c r="D71" i="1"/>
  <c r="G71" i="1" s="1"/>
  <c r="C71" i="1"/>
  <c r="C70" i="1"/>
  <c r="D69" i="1"/>
  <c r="C69" i="1"/>
  <c r="G69" i="1" s="1"/>
  <c r="D68" i="1"/>
  <c r="G68" i="1" s="1"/>
  <c r="C68" i="1"/>
  <c r="D67" i="1"/>
  <c r="C67" i="1"/>
  <c r="H67" i="1" s="1"/>
  <c r="G66" i="1"/>
  <c r="D66" i="1"/>
  <c r="C66" i="1"/>
  <c r="H66" i="1" s="1"/>
  <c r="D65" i="1"/>
  <c r="G65" i="1" s="1"/>
  <c r="C65" i="1"/>
  <c r="D64" i="1"/>
  <c r="C64" i="1"/>
  <c r="D63" i="1"/>
  <c r="G63" i="1" s="1"/>
  <c r="C63" i="1"/>
  <c r="D62" i="1"/>
  <c r="C62" i="1"/>
  <c r="H62" i="1" s="1"/>
  <c r="D61" i="1"/>
  <c r="C61" i="1"/>
  <c r="D60" i="1"/>
  <c r="G60" i="1" s="1"/>
  <c r="C60" i="1"/>
  <c r="D59" i="1"/>
  <c r="C59" i="1"/>
  <c r="C58" i="1"/>
  <c r="D57" i="1"/>
  <c r="G57" i="1" s="1"/>
  <c r="C57" i="1"/>
  <c r="D56" i="1"/>
  <c r="C56" i="1"/>
  <c r="C55" i="1"/>
  <c r="D54" i="1"/>
  <c r="C54" i="1"/>
  <c r="H54" i="1" s="1"/>
  <c r="D53" i="1"/>
  <c r="C53" i="1"/>
  <c r="D52" i="1"/>
  <c r="G52" i="1" s="1"/>
  <c r="C52" i="1"/>
  <c r="D51" i="1"/>
  <c r="C51" i="1"/>
  <c r="D50" i="1"/>
  <c r="G50" i="1" s="1"/>
  <c r="C50" i="1"/>
  <c r="D49" i="1"/>
  <c r="G49" i="1" s="1"/>
  <c r="C49" i="1"/>
  <c r="D48" i="1"/>
  <c r="C48" i="1"/>
  <c r="D47" i="1"/>
  <c r="G47" i="1" s="1"/>
  <c r="C47" i="1"/>
  <c r="D45" i="1"/>
  <c r="C45" i="1"/>
  <c r="D44" i="1"/>
  <c r="G44" i="1" s="1"/>
  <c r="C44" i="1"/>
  <c r="D43" i="1"/>
  <c r="C43" i="1"/>
  <c r="H43" i="1" s="1"/>
  <c r="D42" i="1"/>
  <c r="C42" i="1"/>
  <c r="G42" i="1" s="1"/>
  <c r="D41" i="1"/>
  <c r="G41" i="1" s="1"/>
  <c r="C41" i="1"/>
  <c r="D40" i="1"/>
  <c r="G39" i="1"/>
  <c r="D39" i="1"/>
  <c r="C39" i="1"/>
  <c r="H39" i="1" s="1"/>
  <c r="D38" i="1"/>
  <c r="G38" i="1" s="1"/>
  <c r="C38" i="1"/>
  <c r="D37" i="1"/>
  <c r="C37" i="1"/>
  <c r="D36" i="1"/>
  <c r="G36" i="1" s="1"/>
  <c r="C36" i="1"/>
  <c r="D35" i="1"/>
  <c r="C35" i="1"/>
  <c r="H35" i="1" s="1"/>
  <c r="D34" i="1"/>
  <c r="C34" i="1"/>
  <c r="G34" i="1" s="1"/>
  <c r="D33" i="1"/>
  <c r="G33" i="1" s="1"/>
  <c r="C33" i="1"/>
  <c r="D32" i="1"/>
  <c r="C32" i="1"/>
  <c r="H32" i="1" s="1"/>
  <c r="G31" i="1"/>
  <c r="D31" i="1"/>
  <c r="C31" i="1"/>
  <c r="D30" i="1"/>
  <c r="G30" i="1" s="1"/>
  <c r="C30" i="1"/>
  <c r="D29" i="1"/>
  <c r="C29" i="1"/>
  <c r="D28" i="1"/>
  <c r="G28" i="1" s="1"/>
  <c r="C28" i="1"/>
  <c r="D27" i="1"/>
  <c r="C27" i="1"/>
  <c r="D26" i="1"/>
  <c r="C26" i="1"/>
  <c r="G26" i="1" s="1"/>
  <c r="D25" i="1"/>
  <c r="G25" i="1" s="1"/>
  <c r="C25" i="1"/>
  <c r="D24" i="1"/>
  <c r="C24" i="1"/>
  <c r="H24" i="1" s="1"/>
  <c r="D23" i="1"/>
  <c r="G23" i="1" s="1"/>
  <c r="C23" i="1"/>
  <c r="H23" i="1" s="1"/>
  <c r="D22" i="1"/>
  <c r="G22" i="1" s="1"/>
  <c r="C22" i="1"/>
  <c r="D21" i="1"/>
  <c r="C21" i="1"/>
  <c r="D20" i="1"/>
  <c r="G20" i="1" s="1"/>
  <c r="C20" i="1"/>
  <c r="C19" i="1"/>
  <c r="D18" i="1"/>
  <c r="C18" i="1"/>
  <c r="G18" i="1" s="1"/>
  <c r="D17" i="1"/>
  <c r="G17" i="1" s="1"/>
  <c r="C17" i="1"/>
  <c r="D16" i="1"/>
  <c r="C16" i="1"/>
  <c r="H16" i="1" s="1"/>
  <c r="G15" i="1"/>
  <c r="D15" i="1"/>
  <c r="C15" i="1"/>
  <c r="H15" i="1" s="1"/>
  <c r="D14" i="1"/>
  <c r="G14" i="1" s="1"/>
  <c r="C14" i="1"/>
  <c r="D13" i="1"/>
  <c r="C13" i="1"/>
  <c r="D12" i="1"/>
  <c r="G12" i="1" s="1"/>
  <c r="C12" i="1"/>
  <c r="D11" i="1"/>
  <c r="C11" i="1"/>
  <c r="D10" i="1"/>
  <c r="C10" i="1"/>
  <c r="G10" i="1" s="1"/>
  <c r="D9" i="1"/>
  <c r="G9" i="1" s="1"/>
  <c r="C9" i="1"/>
  <c r="D8" i="1"/>
  <c r="C8" i="1"/>
  <c r="G7" i="1"/>
  <c r="D7" i="1"/>
  <c r="C7" i="1"/>
  <c r="D6" i="1"/>
  <c r="G6" i="1" s="1"/>
  <c r="C6" i="1"/>
  <c r="D5" i="1"/>
  <c r="C5" i="1"/>
  <c r="D4" i="1"/>
  <c r="G4" i="1" s="1"/>
  <c r="C4" i="1"/>
  <c r="C3" i="1"/>
  <c r="F59" i="4" l="1"/>
  <c r="H659" i="1"/>
  <c r="D1424" i="1"/>
  <c r="G1424" i="1" s="1"/>
  <c r="G1402" i="1"/>
  <c r="G1400" i="1"/>
  <c r="H1388" i="1"/>
  <c r="G1388" i="1"/>
  <c r="G1429" i="1"/>
  <c r="G1414" i="1"/>
  <c r="F115" i="6"/>
  <c r="G1401" i="1"/>
  <c r="F107" i="6"/>
  <c r="G1398" i="1"/>
  <c r="G1393" i="1"/>
  <c r="G1396" i="1"/>
  <c r="H651" i="1"/>
  <c r="H650" i="1"/>
  <c r="G404" i="1"/>
  <c r="E644" i="4"/>
  <c r="D638" i="1" s="1"/>
  <c r="H632" i="1"/>
  <c r="G405" i="1"/>
  <c r="G411" i="1"/>
  <c r="G412" i="1"/>
  <c r="G413" i="1"/>
  <c r="G1243" i="1"/>
  <c r="E282" i="9"/>
  <c r="B282" i="9" s="1"/>
  <c r="G1240" i="1"/>
  <c r="G236" i="1"/>
  <c r="G1244" i="1"/>
  <c r="D1236" i="1"/>
  <c r="H1236" i="1" s="1"/>
  <c r="G1236" i="1"/>
  <c r="G1219" i="1"/>
  <c r="H1219" i="1"/>
  <c r="E238" i="5"/>
  <c r="F242" i="5"/>
  <c r="D1216" i="1"/>
  <c r="H1216" i="1" s="1"/>
  <c r="G1216" i="1"/>
  <c r="G1217" i="1"/>
  <c r="G1189" i="1"/>
  <c r="E309" i="9"/>
  <c r="B309" i="9" s="1"/>
  <c r="H1156" i="1"/>
  <c r="H1155" i="1"/>
  <c r="E292" i="9"/>
  <c r="B292" i="9" s="1"/>
  <c r="G1142" i="1"/>
  <c r="G1141" i="1"/>
  <c r="G1138" i="1"/>
  <c r="E146" i="5"/>
  <c r="D1124" i="1" s="1"/>
  <c r="G1129" i="1"/>
  <c r="G1095" i="1"/>
  <c r="G1076" i="1"/>
  <c r="G1063" i="1"/>
  <c r="F79" i="5"/>
  <c r="E78" i="5"/>
  <c r="D1056" i="1" s="1"/>
  <c r="H1056" i="1" s="1"/>
  <c r="F63" i="5"/>
  <c r="F45" i="5"/>
  <c r="F29" i="5"/>
  <c r="F19" i="5"/>
  <c r="H643" i="1"/>
  <c r="E22" i="7"/>
  <c r="G1458" i="1"/>
  <c r="C1453" i="1"/>
  <c r="D5" i="7"/>
  <c r="C1436" i="1" s="1"/>
  <c r="C1454" i="1"/>
  <c r="G1454" i="1" s="1"/>
  <c r="H1450" i="1"/>
  <c r="C1437" i="1"/>
  <c r="C1438" i="1"/>
  <c r="G1438" i="1" s="1"/>
  <c r="G1576" i="1"/>
  <c r="G1566" i="1"/>
  <c r="G1556" i="1"/>
  <c r="H1550" i="1"/>
  <c r="G1550" i="1"/>
  <c r="G1535" i="1"/>
  <c r="H1533" i="1"/>
  <c r="G1530" i="1"/>
  <c r="D49" i="8"/>
  <c r="C1524" i="1" s="1"/>
  <c r="H1524" i="1" s="1"/>
  <c r="G1522" i="1"/>
  <c r="G1520" i="1"/>
  <c r="H1509" i="1"/>
  <c r="G1504" i="1"/>
  <c r="G1503" i="1"/>
  <c r="C1501" i="1"/>
  <c r="G1501" i="1" s="1"/>
  <c r="G1500" i="1"/>
  <c r="H1493" i="1"/>
  <c r="D6" i="8"/>
  <c r="C1481" i="1" s="1"/>
  <c r="G1481" i="1" s="1"/>
  <c r="H653" i="1"/>
  <c r="H666" i="1"/>
  <c r="H687" i="1"/>
  <c r="H689" i="1"/>
  <c r="H691" i="1"/>
  <c r="E288" i="9"/>
  <c r="B288" i="9" s="1"/>
  <c r="E300" i="9"/>
  <c r="B300" i="9" s="1"/>
  <c r="F495" i="4"/>
  <c r="F235" i="9"/>
  <c r="H480" i="1"/>
  <c r="E484" i="4"/>
  <c r="D478" i="1" s="1"/>
  <c r="H479" i="1"/>
  <c r="E472" i="4"/>
  <c r="D466" i="1" s="1"/>
  <c r="F227" i="9"/>
  <c r="G421" i="1"/>
  <c r="G422" i="1"/>
  <c r="G322" i="1"/>
  <c r="H319" i="1"/>
  <c r="H309" i="1"/>
  <c r="H308" i="1"/>
  <c r="H305" i="1"/>
  <c r="E299" i="4"/>
  <c r="D294" i="1" s="1"/>
  <c r="F304" i="4"/>
  <c r="H299" i="1"/>
  <c r="H303" i="1"/>
  <c r="H295" i="1"/>
  <c r="H135" i="1"/>
  <c r="H145" i="1"/>
  <c r="H125" i="1"/>
  <c r="H121" i="1"/>
  <c r="H117" i="1"/>
  <c r="D116" i="1"/>
  <c r="G116" i="1" s="1"/>
  <c r="E38" i="9"/>
  <c r="B38" i="9" s="1"/>
  <c r="H113" i="1"/>
  <c r="H111" i="1"/>
  <c r="E82" i="4"/>
  <c r="D78" i="1" s="1"/>
  <c r="F83" i="4"/>
  <c r="G77" i="1"/>
  <c r="H70" i="1"/>
  <c r="G61" i="1"/>
  <c r="F65" i="4"/>
  <c r="H58" i="1"/>
  <c r="H59" i="1"/>
  <c r="E26" i="9"/>
  <c r="B26" i="9" s="1"/>
  <c r="G53" i="1"/>
  <c r="H51" i="1"/>
  <c r="H50" i="1"/>
  <c r="H31" i="1"/>
  <c r="E25" i="9"/>
  <c r="H27" i="1"/>
  <c r="F29" i="4"/>
  <c r="H19" i="1"/>
  <c r="E7" i="4"/>
  <c r="D3" i="1" s="1"/>
  <c r="H3" i="1" s="1"/>
  <c r="F23" i="4"/>
  <c r="H11" i="1"/>
  <c r="H8" i="1"/>
  <c r="H7" i="1"/>
  <c r="E275" i="9"/>
  <c r="B275" i="9" s="1"/>
  <c r="H454" i="1"/>
  <c r="G454" i="1"/>
  <c r="G810" i="1"/>
  <c r="H810" i="1"/>
  <c r="G827" i="1"/>
  <c r="H827" i="1"/>
  <c r="G867" i="1"/>
  <c r="H867" i="1"/>
  <c r="G870" i="1"/>
  <c r="H870" i="1"/>
  <c r="G907" i="1"/>
  <c r="H907" i="1"/>
  <c r="G926" i="1"/>
  <c r="H926" i="1"/>
  <c r="G931" i="1"/>
  <c r="H931" i="1"/>
  <c r="G934" i="1"/>
  <c r="H934" i="1"/>
  <c r="G939" i="1"/>
  <c r="H939" i="1"/>
  <c r="G942" i="1"/>
  <c r="H942" i="1"/>
  <c r="H951" i="1"/>
  <c r="G951" i="1"/>
  <c r="H955" i="1"/>
  <c r="G955" i="1"/>
  <c r="H961" i="1"/>
  <c r="G961" i="1"/>
  <c r="H967" i="1"/>
  <c r="G967" i="1"/>
  <c r="H973" i="1"/>
  <c r="G973" i="1"/>
  <c r="H977" i="1"/>
  <c r="G977" i="1"/>
  <c r="H983" i="1"/>
  <c r="G983" i="1"/>
  <c r="H989" i="1"/>
  <c r="G989" i="1"/>
  <c r="H1123" i="1"/>
  <c r="G1123" i="1"/>
  <c r="G875" i="1"/>
  <c r="H875" i="1"/>
  <c r="G910" i="1"/>
  <c r="H910" i="1"/>
  <c r="G915" i="1"/>
  <c r="H915" i="1"/>
  <c r="G918" i="1"/>
  <c r="H918" i="1"/>
  <c r="G923" i="1"/>
  <c r="H923" i="1"/>
  <c r="H949" i="1"/>
  <c r="G949" i="1"/>
  <c r="H957" i="1"/>
  <c r="G957" i="1"/>
  <c r="H963" i="1"/>
  <c r="G963" i="1"/>
  <c r="H971" i="1"/>
  <c r="G971" i="1"/>
  <c r="H981" i="1"/>
  <c r="G981" i="1"/>
  <c r="H1115" i="1"/>
  <c r="G1115" i="1"/>
  <c r="H1296" i="1"/>
  <c r="G1296" i="1"/>
  <c r="G1301" i="1"/>
  <c r="H1301" i="1"/>
  <c r="H1482" i="1"/>
  <c r="G1482" i="1"/>
  <c r="F652" i="4"/>
  <c r="C645" i="1"/>
  <c r="G108" i="1"/>
  <c r="G112" i="1"/>
  <c r="G120" i="1"/>
  <c r="G124" i="1"/>
  <c r="G128" i="1"/>
  <c r="G132" i="1"/>
  <c r="G138" i="1"/>
  <c r="G142" i="1"/>
  <c r="G146" i="1"/>
  <c r="G150" i="1"/>
  <c r="G154" i="1"/>
  <c r="G156" i="1"/>
  <c r="G158" i="1"/>
  <c r="G169" i="1"/>
  <c r="G207" i="1"/>
  <c r="H212" i="1"/>
  <c r="G257" i="1"/>
  <c r="G336" i="1"/>
  <c r="G338" i="1"/>
  <c r="G340" i="1"/>
  <c r="G342" i="1"/>
  <c r="G355" i="1"/>
  <c r="G357" i="1"/>
  <c r="G362" i="1"/>
  <c r="G366" i="1"/>
  <c r="G369" i="1"/>
  <c r="H398" i="1"/>
  <c r="G477" i="1"/>
  <c r="G804" i="1"/>
  <c r="G808" i="1"/>
  <c r="G1053" i="1"/>
  <c r="H1053" i="1"/>
  <c r="G1057" i="1"/>
  <c r="H1057" i="1"/>
  <c r="G1060" i="1"/>
  <c r="H1060" i="1"/>
  <c r="H1099" i="1"/>
  <c r="G1099" i="1"/>
  <c r="H1103" i="1"/>
  <c r="G1103" i="1"/>
  <c r="H1105" i="1"/>
  <c r="G1105" i="1"/>
  <c r="H1109" i="1"/>
  <c r="G1109" i="1"/>
  <c r="H1111" i="1"/>
  <c r="G1111" i="1"/>
  <c r="G1127" i="1"/>
  <c r="H1127" i="1"/>
  <c r="G1132" i="1"/>
  <c r="H1132" i="1"/>
  <c r="G1135" i="1"/>
  <c r="H1135" i="1"/>
  <c r="G1140" i="1"/>
  <c r="H1140" i="1"/>
  <c r="G1143" i="1"/>
  <c r="H1143" i="1"/>
  <c r="G1422" i="1"/>
  <c r="G1473" i="1"/>
  <c r="G1569" i="1"/>
  <c r="H1569" i="1"/>
  <c r="F397" i="4"/>
  <c r="D396" i="4"/>
  <c r="F612" i="4"/>
  <c r="C606" i="1"/>
  <c r="G5" i="1"/>
  <c r="G8" i="1"/>
  <c r="G11" i="1"/>
  <c r="G13" i="1"/>
  <c r="G16" i="1"/>
  <c r="G19" i="1"/>
  <c r="G21" i="1"/>
  <c r="G37" i="1"/>
  <c r="G64" i="1"/>
  <c r="G67" i="1"/>
  <c r="G79" i="1"/>
  <c r="G161" i="1"/>
  <c r="G176" i="1"/>
  <c r="G180" i="1"/>
  <c r="G184" i="1"/>
  <c r="G186" i="1"/>
  <c r="G188" i="1"/>
  <c r="G191" i="1"/>
  <c r="H198" i="1"/>
  <c r="H199" i="1"/>
  <c r="H200" i="1"/>
  <c r="H206" i="1"/>
  <c r="H214" i="1"/>
  <c r="H217" i="1"/>
  <c r="G242" i="1"/>
  <c r="G244" i="1"/>
  <c r="G247" i="1"/>
  <c r="G252" i="1"/>
  <c r="G261" i="1"/>
  <c r="H274" i="1"/>
  <c r="H276" i="1"/>
  <c r="G277" i="1"/>
  <c r="G278" i="1"/>
  <c r="G279" i="1"/>
  <c r="G280" i="1"/>
  <c r="G281" i="1"/>
  <c r="G282" i="1"/>
  <c r="G283" i="1"/>
  <c r="G284" i="1"/>
  <c r="G288" i="1"/>
  <c r="G292" i="1"/>
  <c r="G295" i="1"/>
  <c r="G296" i="1"/>
  <c r="G297" i="1"/>
  <c r="G298" i="1"/>
  <c r="G299" i="1"/>
  <c r="G300" i="1"/>
  <c r="G301" i="1"/>
  <c r="G302" i="1"/>
  <c r="G303" i="1"/>
  <c r="G304" i="1"/>
  <c r="G305" i="1"/>
  <c r="G307" i="1"/>
  <c r="G308" i="1"/>
  <c r="G309" i="1"/>
  <c r="G310" i="1"/>
  <c r="G311" i="1"/>
  <c r="G312" i="1"/>
  <c r="G313" i="1"/>
  <c r="G314" i="1"/>
  <c r="G315" i="1"/>
  <c r="G316" i="1"/>
  <c r="G317" i="1"/>
  <c r="G318" i="1"/>
  <c r="G319" i="1"/>
  <c r="G320" i="1"/>
  <c r="G326" i="1"/>
  <c r="G327" i="1"/>
  <c r="G328" i="1"/>
  <c r="G329" i="1"/>
  <c r="G330" i="1"/>
  <c r="G331" i="1"/>
  <c r="G332" i="1"/>
  <c r="G333" i="1"/>
  <c r="H334" i="1"/>
  <c r="H335" i="1"/>
  <c r="H337" i="1"/>
  <c r="H339" i="1"/>
  <c r="H341" i="1"/>
  <c r="G344" i="1"/>
  <c r="H351" i="1"/>
  <c r="G352" i="1"/>
  <c r="G353" i="1"/>
  <c r="H356" i="1"/>
  <c r="G368" i="1"/>
  <c r="G372" i="1"/>
  <c r="G374" i="1"/>
  <c r="G375" i="1"/>
  <c r="G376" i="1"/>
  <c r="G377" i="1"/>
  <c r="C392" i="1"/>
  <c r="C395" i="1"/>
  <c r="C457" i="1"/>
  <c r="H476" i="1"/>
  <c r="G479" i="1"/>
  <c r="G480" i="1"/>
  <c r="G484" i="1"/>
  <c r="G488" i="1"/>
  <c r="G492" i="1"/>
  <c r="G496" i="1"/>
  <c r="G500" i="1"/>
  <c r="H502" i="1"/>
  <c r="H506" i="1"/>
  <c r="H511" i="1"/>
  <c r="H515" i="1"/>
  <c r="H519" i="1"/>
  <c r="H524" i="1"/>
  <c r="H528" i="1"/>
  <c r="H532" i="1"/>
  <c r="H536" i="1"/>
  <c r="H540" i="1"/>
  <c r="H544" i="1"/>
  <c r="H548" i="1"/>
  <c r="H552" i="1"/>
  <c r="H556" i="1"/>
  <c r="H560" i="1"/>
  <c r="H599" i="1"/>
  <c r="H720" i="1"/>
  <c r="H724" i="1"/>
  <c r="H728" i="1"/>
  <c r="H732" i="1"/>
  <c r="H756" i="1"/>
  <c r="H760" i="1"/>
  <c r="G803" i="1"/>
  <c r="G807" i="1"/>
  <c r="H813" i="1"/>
  <c r="G813" i="1"/>
  <c r="H815" i="1"/>
  <c r="G815" i="1"/>
  <c r="G826" i="1"/>
  <c r="H826" i="1"/>
  <c r="G831" i="1"/>
  <c r="H831" i="1"/>
  <c r="G834" i="1"/>
  <c r="H834" i="1"/>
  <c r="G839" i="1"/>
  <c r="H839" i="1"/>
  <c r="G842" i="1"/>
  <c r="H842" i="1"/>
  <c r="G847" i="1"/>
  <c r="H847" i="1"/>
  <c r="G850" i="1"/>
  <c r="H850" i="1"/>
  <c r="G855" i="1"/>
  <c r="H855" i="1"/>
  <c r="G858" i="1"/>
  <c r="H858" i="1"/>
  <c r="G863" i="1"/>
  <c r="H863" i="1"/>
  <c r="G866" i="1"/>
  <c r="H866" i="1"/>
  <c r="G871" i="1"/>
  <c r="H871" i="1"/>
  <c r="G874" i="1"/>
  <c r="H874" i="1"/>
  <c r="G879" i="1"/>
  <c r="H879" i="1"/>
  <c r="G882" i="1"/>
  <c r="H882" i="1"/>
  <c r="G887" i="1"/>
  <c r="H887" i="1"/>
  <c r="G890" i="1"/>
  <c r="H890" i="1"/>
  <c r="G895" i="1"/>
  <c r="H895" i="1"/>
  <c r="G898" i="1"/>
  <c r="H898" i="1"/>
  <c r="G903" i="1"/>
  <c r="H903" i="1"/>
  <c r="G906" i="1"/>
  <c r="H906" i="1"/>
  <c r="G911" i="1"/>
  <c r="H911" i="1"/>
  <c r="G914" i="1"/>
  <c r="H914" i="1"/>
  <c r="G919" i="1"/>
  <c r="H919" i="1"/>
  <c r="G922" i="1"/>
  <c r="H922" i="1"/>
  <c r="G927" i="1"/>
  <c r="H927" i="1"/>
  <c r="G930" i="1"/>
  <c r="H930" i="1"/>
  <c r="G935" i="1"/>
  <c r="H935" i="1"/>
  <c r="G938" i="1"/>
  <c r="H938" i="1"/>
  <c r="G943" i="1"/>
  <c r="H943" i="1"/>
  <c r="G946" i="1"/>
  <c r="H946" i="1"/>
  <c r="H991" i="1"/>
  <c r="G991" i="1"/>
  <c r="H993" i="1"/>
  <c r="G993" i="1"/>
  <c r="H995" i="1"/>
  <c r="G995" i="1"/>
  <c r="H997" i="1"/>
  <c r="G997" i="1"/>
  <c r="H999" i="1"/>
  <c r="G999" i="1"/>
  <c r="H1001" i="1"/>
  <c r="G1001" i="1"/>
  <c r="H1003" i="1"/>
  <c r="G1003" i="1"/>
  <c r="H1005" i="1"/>
  <c r="G1005" i="1"/>
  <c r="H1007" i="1"/>
  <c r="G1007" i="1"/>
  <c r="H1009" i="1"/>
  <c r="G1009" i="1"/>
  <c r="H1011" i="1"/>
  <c r="G1011" i="1"/>
  <c r="H1013" i="1"/>
  <c r="G1013" i="1"/>
  <c r="H1015" i="1"/>
  <c r="G1015" i="1"/>
  <c r="H1017" i="1"/>
  <c r="G1017"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168" i="1"/>
  <c r="G1168" i="1"/>
  <c r="H1170" i="1"/>
  <c r="G1170" i="1"/>
  <c r="H1172" i="1"/>
  <c r="G1172" i="1"/>
  <c r="H1174" i="1"/>
  <c r="G1174" i="1"/>
  <c r="H1176" i="1"/>
  <c r="G1176" i="1"/>
  <c r="H1178" i="1"/>
  <c r="G1178" i="1"/>
  <c r="H1180" i="1"/>
  <c r="G1180" i="1"/>
  <c r="H1182" i="1"/>
  <c r="G1182" i="1"/>
  <c r="G1188" i="1"/>
  <c r="H1188" i="1"/>
  <c r="G1191" i="1"/>
  <c r="H1191" i="1"/>
  <c r="G1196" i="1"/>
  <c r="H1196" i="1"/>
  <c r="G1199" i="1"/>
  <c r="H1199" i="1"/>
  <c r="G1203" i="1"/>
  <c r="H1203" i="1"/>
  <c r="G1206" i="1"/>
  <c r="H1206" i="1"/>
  <c r="G1211" i="1"/>
  <c r="H1225" i="1"/>
  <c r="G1225" i="1"/>
  <c r="H1227" i="1"/>
  <c r="G1227" i="1"/>
  <c r="H1229" i="1"/>
  <c r="G1229" i="1"/>
  <c r="H1231" i="1"/>
  <c r="G1231" i="1"/>
  <c r="H1233" i="1"/>
  <c r="G1233" i="1"/>
  <c r="G1237" i="1"/>
  <c r="H1237" i="1"/>
  <c r="G1242" i="1"/>
  <c r="H1242" i="1"/>
  <c r="G1245" i="1"/>
  <c r="H1245" i="1"/>
  <c r="H1256" i="1"/>
  <c r="G1256" i="1"/>
  <c r="H1259" i="1"/>
  <c r="G1259" i="1"/>
  <c r="G1357" i="1"/>
  <c r="H1357" i="1"/>
  <c r="G1360" i="1"/>
  <c r="H1360" i="1"/>
  <c r="G1381" i="1"/>
  <c r="H1381" i="1"/>
  <c r="H1411" i="1"/>
  <c r="G1411" i="1"/>
  <c r="G830" i="1"/>
  <c r="H830" i="1"/>
  <c r="G835" i="1"/>
  <c r="H835" i="1"/>
  <c r="G838" i="1"/>
  <c r="H838" i="1"/>
  <c r="G843" i="1"/>
  <c r="H843" i="1"/>
  <c r="G846" i="1"/>
  <c r="H846" i="1"/>
  <c r="G851" i="1"/>
  <c r="H851" i="1"/>
  <c r="G854" i="1"/>
  <c r="H854" i="1"/>
  <c r="G859" i="1"/>
  <c r="H859" i="1"/>
  <c r="G862" i="1"/>
  <c r="H862" i="1"/>
  <c r="G878" i="1"/>
  <c r="H878" i="1"/>
  <c r="G883" i="1"/>
  <c r="H883" i="1"/>
  <c r="G886" i="1"/>
  <c r="H886" i="1"/>
  <c r="G891" i="1"/>
  <c r="H891" i="1"/>
  <c r="G894" i="1"/>
  <c r="H894" i="1"/>
  <c r="G899" i="1"/>
  <c r="H899" i="1"/>
  <c r="G902" i="1"/>
  <c r="H902" i="1"/>
  <c r="H953" i="1"/>
  <c r="G953" i="1"/>
  <c r="H959" i="1"/>
  <c r="G959" i="1"/>
  <c r="H965" i="1"/>
  <c r="G965" i="1"/>
  <c r="H969" i="1"/>
  <c r="G969" i="1"/>
  <c r="H975" i="1"/>
  <c r="G975" i="1"/>
  <c r="H979" i="1"/>
  <c r="G979" i="1"/>
  <c r="H987" i="1"/>
  <c r="G987" i="1"/>
  <c r="H1113" i="1"/>
  <c r="G1113" i="1"/>
  <c r="H1117" i="1"/>
  <c r="G1117" i="1"/>
  <c r="H1119" i="1"/>
  <c r="G1119" i="1"/>
  <c r="H1121" i="1"/>
  <c r="G1121" i="1"/>
  <c r="H1434" i="1"/>
  <c r="G1434" i="1"/>
  <c r="J1473" i="1"/>
  <c r="H1473" i="1"/>
  <c r="G1479" i="1"/>
  <c r="H1479" i="1"/>
  <c r="F134" i="4"/>
  <c r="D133" i="4"/>
  <c r="G1384" i="1"/>
  <c r="H1384" i="1"/>
  <c r="G103" i="1"/>
  <c r="G106" i="1"/>
  <c r="G110" i="1"/>
  <c r="G114" i="1"/>
  <c r="G118" i="1"/>
  <c r="G122" i="1"/>
  <c r="G126" i="1"/>
  <c r="G130" i="1"/>
  <c r="G134" i="1"/>
  <c r="G136" i="1"/>
  <c r="G140" i="1"/>
  <c r="G144" i="1"/>
  <c r="G152" i="1"/>
  <c r="G167" i="1"/>
  <c r="G171" i="1"/>
  <c r="G201" i="1"/>
  <c r="G239" i="1"/>
  <c r="H262" i="1"/>
  <c r="G347" i="1"/>
  <c r="H354" i="1"/>
  <c r="H360" i="1"/>
  <c r="G1050" i="1"/>
  <c r="H1050" i="1"/>
  <c r="H1101" i="1"/>
  <c r="G1101" i="1"/>
  <c r="H1107" i="1"/>
  <c r="G1107" i="1"/>
  <c r="H1264" i="1"/>
  <c r="G1264" i="1"/>
  <c r="H1267" i="1"/>
  <c r="G1267" i="1"/>
  <c r="H1288" i="1"/>
  <c r="G1288" i="1"/>
  <c r="H1291" i="1"/>
  <c r="G1291" i="1"/>
  <c r="G1471" i="1"/>
  <c r="H1579" i="1"/>
  <c r="G1579" i="1"/>
  <c r="D106" i="4"/>
  <c r="C102" i="1" s="1"/>
  <c r="F107" i="4"/>
  <c r="D459" i="4"/>
  <c r="F460" i="4"/>
  <c r="G24" i="1"/>
  <c r="G27" i="1"/>
  <c r="G29" i="1"/>
  <c r="G32" i="1"/>
  <c r="G35" i="1"/>
  <c r="G43" i="1"/>
  <c r="G45" i="1"/>
  <c r="G48" i="1"/>
  <c r="G51" i="1"/>
  <c r="G54" i="1"/>
  <c r="G56" i="1"/>
  <c r="G59" i="1"/>
  <c r="G62" i="1"/>
  <c r="G70" i="1"/>
  <c r="G72" i="1"/>
  <c r="G75" i="1"/>
  <c r="G82" i="1"/>
  <c r="G85" i="1"/>
  <c r="D87" i="1"/>
  <c r="G87" i="1" s="1"/>
  <c r="G90" i="1"/>
  <c r="G93" i="1"/>
  <c r="G95" i="1"/>
  <c r="G98" i="1"/>
  <c r="G101" i="1"/>
  <c r="G163" i="1"/>
  <c r="G174" i="1"/>
  <c r="G178" i="1"/>
  <c r="G182" i="1"/>
  <c r="H210" i="1"/>
  <c r="H4" i="1"/>
  <c r="H12" i="1"/>
  <c r="H20" i="1"/>
  <c r="H28" i="1"/>
  <c r="H36" i="1"/>
  <c r="H44" i="1"/>
  <c r="H47" i="1"/>
  <c r="H55" i="1"/>
  <c r="H63" i="1"/>
  <c r="H71" i="1"/>
  <c r="H86" i="1"/>
  <c r="H94" i="1"/>
  <c r="G105" i="1"/>
  <c r="G107" i="1"/>
  <c r="G109" i="1"/>
  <c r="G111" i="1"/>
  <c r="G113" i="1"/>
  <c r="G115" i="1"/>
  <c r="G117" i="1"/>
  <c r="G119" i="1"/>
  <c r="G121" i="1"/>
  <c r="G123" i="1"/>
  <c r="G125" i="1"/>
  <c r="G127" i="1"/>
  <c r="G131" i="1"/>
  <c r="G133" i="1"/>
  <c r="G135" i="1"/>
  <c r="G137" i="1"/>
  <c r="G139" i="1"/>
  <c r="G141" i="1"/>
  <c r="G143" i="1"/>
  <c r="G145" i="1"/>
  <c r="G151" i="1"/>
  <c r="G153" i="1"/>
  <c r="G155" i="1"/>
  <c r="G157" i="1"/>
  <c r="G166" i="1"/>
  <c r="G168" i="1"/>
  <c r="G170" i="1"/>
  <c r="G172" i="1"/>
  <c r="H177" i="1"/>
  <c r="H203" i="1"/>
  <c r="H209" i="1"/>
  <c r="H216" i="1"/>
  <c r="H219" i="1"/>
  <c r="H237" i="1"/>
  <c r="G238" i="1"/>
  <c r="G241" i="1"/>
  <c r="H243" i="1"/>
  <c r="G246" i="1"/>
  <c r="H249" i="1"/>
  <c r="G251" i="1"/>
  <c r="H253" i="1"/>
  <c r="G256" i="1"/>
  <c r="H260" i="1"/>
  <c r="G266" i="1"/>
  <c r="G270" i="1"/>
  <c r="H289" i="1"/>
  <c r="G291" i="1"/>
  <c r="G348" i="1"/>
  <c r="G361" i="1"/>
  <c r="G363" i="1"/>
  <c r="G365" i="1"/>
  <c r="G367" i="1"/>
  <c r="G371" i="1"/>
  <c r="G388" i="1"/>
  <c r="H397" i="1"/>
  <c r="H481" i="1"/>
  <c r="G483" i="1"/>
  <c r="H485" i="1"/>
  <c r="G487" i="1"/>
  <c r="H489" i="1"/>
  <c r="G491" i="1"/>
  <c r="H493" i="1"/>
  <c r="G495" i="1"/>
  <c r="H497" i="1"/>
  <c r="G499" i="1"/>
  <c r="G503" i="1"/>
  <c r="H505" i="1"/>
  <c r="G507" i="1"/>
  <c r="H510" i="1"/>
  <c r="G512" i="1"/>
  <c r="H514" i="1"/>
  <c r="G516" i="1"/>
  <c r="H518" i="1"/>
  <c r="G520" i="1"/>
  <c r="G525" i="1"/>
  <c r="H527" i="1"/>
  <c r="C529" i="1"/>
  <c r="H531" i="1"/>
  <c r="G533" i="1"/>
  <c r="H535" i="1"/>
  <c r="G537" i="1"/>
  <c r="H539" i="1"/>
  <c r="G541" i="1"/>
  <c r="H543" i="1"/>
  <c r="G545" i="1"/>
  <c r="H547" i="1"/>
  <c r="G549" i="1"/>
  <c r="H551" i="1"/>
  <c r="G553" i="1"/>
  <c r="H555" i="1"/>
  <c r="C557" i="1"/>
  <c r="H559" i="1"/>
  <c r="G562" i="1"/>
  <c r="H564" i="1"/>
  <c r="H573" i="1"/>
  <c r="H590" i="1"/>
  <c r="H594" i="1"/>
  <c r="H598" i="1"/>
  <c r="H603" i="1"/>
  <c r="H610" i="1"/>
  <c r="H614" i="1"/>
  <c r="H618" i="1"/>
  <c r="H623" i="1"/>
  <c r="H627" i="1"/>
  <c r="H641" i="1"/>
  <c r="H648" i="1"/>
  <c r="H652" i="1"/>
  <c r="H656" i="1"/>
  <c r="H660" i="1"/>
  <c r="H664" i="1"/>
  <c r="H668" i="1"/>
  <c r="H672" i="1"/>
  <c r="H676" i="1"/>
  <c r="H680" i="1"/>
  <c r="H684" i="1"/>
  <c r="H688" i="1"/>
  <c r="H692" i="1"/>
  <c r="H696" i="1"/>
  <c r="H700" i="1"/>
  <c r="H704" i="1"/>
  <c r="H708" i="1"/>
  <c r="H710" i="1"/>
  <c r="H714" i="1"/>
  <c r="H719" i="1"/>
  <c r="H723" i="1"/>
  <c r="H727" i="1"/>
  <c r="H731" i="1"/>
  <c r="H736" i="1"/>
  <c r="H740" i="1"/>
  <c r="H744" i="1"/>
  <c r="H748" i="1"/>
  <c r="H755" i="1"/>
  <c r="H759" i="1"/>
  <c r="H764" i="1"/>
  <c r="H768" i="1"/>
  <c r="H772" i="1"/>
  <c r="H776" i="1"/>
  <c r="H780" i="1"/>
  <c r="H784" i="1"/>
  <c r="H788" i="1"/>
  <c r="H792" i="1"/>
  <c r="H796" i="1"/>
  <c r="H800" i="1"/>
  <c r="G802" i="1"/>
  <c r="G806" i="1"/>
  <c r="H811" i="1"/>
  <c r="G817" i="1"/>
  <c r="G1049" i="1"/>
  <c r="H1049" i="1"/>
  <c r="G1054" i="1"/>
  <c r="H1054" i="1"/>
  <c r="G1061" i="1"/>
  <c r="H1061" i="1"/>
  <c r="G1064" i="1"/>
  <c r="H1064" i="1"/>
  <c r="G1128" i="1"/>
  <c r="H1128" i="1"/>
  <c r="G1131" i="1"/>
  <c r="H1131" i="1"/>
  <c r="G1136" i="1"/>
  <c r="H1136" i="1"/>
  <c r="G1139" i="1"/>
  <c r="H1139" i="1"/>
  <c r="G1144" i="1"/>
  <c r="H1144" i="1"/>
  <c r="G1147" i="1"/>
  <c r="H1147" i="1"/>
  <c r="H1160" i="1"/>
  <c r="H1162" i="1"/>
  <c r="G1162" i="1"/>
  <c r="H1164" i="1"/>
  <c r="G1164" i="1"/>
  <c r="H1166" i="1"/>
  <c r="G1166" i="1"/>
  <c r="H1211" i="1"/>
  <c r="G1213" i="1"/>
  <c r="H1213" i="1"/>
  <c r="G1349" i="1"/>
  <c r="H1349" i="1"/>
  <c r="G1352" i="1"/>
  <c r="H1352" i="1"/>
  <c r="G1373" i="1"/>
  <c r="H1373" i="1"/>
  <c r="G1376" i="1"/>
  <c r="H1376" i="1"/>
  <c r="H600" i="1"/>
  <c r="G716" i="1"/>
  <c r="G735" i="1"/>
  <c r="G753" i="1"/>
  <c r="G762" i="1"/>
  <c r="H814" i="1"/>
  <c r="G814" i="1"/>
  <c r="H816" i="1"/>
  <c r="G816" i="1"/>
  <c r="H818" i="1"/>
  <c r="H822"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6" i="1"/>
  <c r="G986" i="1"/>
  <c r="H988" i="1"/>
  <c r="G988" i="1"/>
  <c r="H992" i="1"/>
  <c r="G992" i="1"/>
  <c r="H994" i="1"/>
  <c r="G994" i="1"/>
  <c r="H996" i="1"/>
  <c r="G996" i="1"/>
  <c r="H998" i="1"/>
  <c r="G998" i="1"/>
  <c r="H1000" i="1"/>
  <c r="G1000" i="1"/>
  <c r="H1002" i="1"/>
  <c r="G1002" i="1"/>
  <c r="H1004" i="1"/>
  <c r="G1004" i="1"/>
  <c r="H1006" i="1"/>
  <c r="G1006" i="1"/>
  <c r="H1008" i="1"/>
  <c r="G1008" i="1"/>
  <c r="H1010" i="1"/>
  <c r="G1010" i="1"/>
  <c r="H1012" i="1"/>
  <c r="G1012"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98" i="1"/>
  <c r="G1098" i="1"/>
  <c r="H1100" i="1"/>
  <c r="G1100" i="1"/>
  <c r="H1102" i="1"/>
  <c r="G1102" i="1"/>
  <c r="H1104" i="1"/>
  <c r="G1104" i="1"/>
  <c r="H1106" i="1"/>
  <c r="G1106" i="1"/>
  <c r="H1108" i="1"/>
  <c r="G1108" i="1"/>
  <c r="H1110" i="1"/>
  <c r="G1110" i="1"/>
  <c r="H1114" i="1"/>
  <c r="G1114" i="1"/>
  <c r="H1116" i="1"/>
  <c r="G1116" i="1"/>
  <c r="H1118" i="1"/>
  <c r="G1118" i="1"/>
  <c r="H1120" i="1"/>
  <c r="G1120" i="1"/>
  <c r="H1122" i="1"/>
  <c r="G1122" i="1"/>
  <c r="H1154" i="1"/>
  <c r="H1158" i="1"/>
  <c r="G1184" i="1"/>
  <c r="H1184" i="1"/>
  <c r="G1187" i="1"/>
  <c r="H1187" i="1"/>
  <c r="G1192" i="1"/>
  <c r="H1192" i="1"/>
  <c r="G1195" i="1"/>
  <c r="H1195" i="1"/>
  <c r="G1200" i="1"/>
  <c r="H1200" i="1"/>
  <c r="G1202" i="1"/>
  <c r="H1202" i="1"/>
  <c r="G1207" i="1"/>
  <c r="H1207" i="1"/>
  <c r="G1210" i="1"/>
  <c r="H1210" i="1"/>
  <c r="G1238" i="1"/>
  <c r="H1238" i="1"/>
  <c r="G1241" i="1"/>
  <c r="H1241" i="1"/>
  <c r="G1246" i="1"/>
  <c r="H1246" i="1"/>
  <c r="H1248" i="1"/>
  <c r="G1248" i="1"/>
  <c r="H1251" i="1"/>
  <c r="G1251" i="1"/>
  <c r="H1280" i="1"/>
  <c r="G1280" i="1"/>
  <c r="H1283" i="1"/>
  <c r="G1283" i="1"/>
  <c r="G1341" i="1"/>
  <c r="H1341" i="1"/>
  <c r="G1344" i="1"/>
  <c r="H1344" i="1"/>
  <c r="G1365" i="1"/>
  <c r="H1365" i="1"/>
  <c r="G1368" i="1"/>
  <c r="H1368" i="1"/>
  <c r="H1519" i="1"/>
  <c r="G1519" i="1"/>
  <c r="G1525" i="1"/>
  <c r="H1525" i="1"/>
  <c r="H821" i="1"/>
  <c r="G1048" i="1"/>
  <c r="H1151" i="1"/>
  <c r="H1157" i="1"/>
  <c r="H1272" i="1"/>
  <c r="G1272" i="1"/>
  <c r="H1275" i="1"/>
  <c r="G1275"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G1333" i="1"/>
  <c r="H1333" i="1"/>
  <c r="G1336" i="1"/>
  <c r="H1336" i="1"/>
  <c r="H1410" i="1"/>
  <c r="G1410" i="1"/>
  <c r="H1446" i="1"/>
  <c r="J1446" i="1"/>
  <c r="G1446" i="1"/>
  <c r="J1450" i="1"/>
  <c r="J1463" i="1"/>
  <c r="H1463" i="1"/>
  <c r="H1487" i="1"/>
  <c r="G1487" i="1"/>
  <c r="F118" i="6"/>
  <c r="D1412" i="1"/>
  <c r="F129" i="6"/>
  <c r="C1423" i="1"/>
  <c r="G1423" i="1" s="1"/>
  <c r="G1545" i="1"/>
  <c r="H1545" i="1"/>
  <c r="H947" i="1"/>
  <c r="G1361" i="1"/>
  <c r="H1361" i="1"/>
  <c r="G1364" i="1"/>
  <c r="H1364" i="1"/>
  <c r="G1369" i="1"/>
  <c r="H1369" i="1"/>
  <c r="G1372" i="1"/>
  <c r="H1372" i="1"/>
  <c r="G1377" i="1"/>
  <c r="H1377" i="1"/>
  <c r="G1380" i="1"/>
  <c r="H1380" i="1"/>
  <c r="H1421" i="1"/>
  <c r="H1467" i="1"/>
  <c r="J1467" i="1"/>
  <c r="H1470" i="1"/>
  <c r="H1492" i="1"/>
  <c r="G1492" i="1"/>
  <c r="H1498" i="1"/>
  <c r="G1498" i="1"/>
  <c r="H1506" i="1"/>
  <c r="G1506" i="1"/>
  <c r="H1161" i="1"/>
  <c r="G1161" i="1"/>
  <c r="H1163" i="1"/>
  <c r="G1163" i="1"/>
  <c r="H1165" i="1"/>
  <c r="G1165" i="1"/>
  <c r="H1169" i="1"/>
  <c r="G1169" i="1"/>
  <c r="H1171" i="1"/>
  <c r="G1171" i="1"/>
  <c r="H1173" i="1"/>
  <c r="G1173" i="1"/>
  <c r="H1175" i="1"/>
  <c r="G1175" i="1"/>
  <c r="H1177" i="1"/>
  <c r="G1177" i="1"/>
  <c r="H1179" i="1"/>
  <c r="G1179" i="1"/>
  <c r="H1181" i="1"/>
  <c r="G1181" i="1"/>
  <c r="G1201" i="1"/>
  <c r="H1224" i="1"/>
  <c r="G1224" i="1"/>
  <c r="H1226" i="1"/>
  <c r="G1226" i="1"/>
  <c r="H1228" i="1"/>
  <c r="G1228" i="1"/>
  <c r="H1230" i="1"/>
  <c r="G1230" i="1"/>
  <c r="H1232" i="1"/>
  <c r="G1232" i="1"/>
  <c r="H1234" i="1"/>
  <c r="G1234" i="1"/>
  <c r="H1247" i="1"/>
  <c r="G1247" i="1"/>
  <c r="H1252" i="1"/>
  <c r="G1252" i="1"/>
  <c r="H1255" i="1"/>
  <c r="G1255" i="1"/>
  <c r="H1260" i="1"/>
  <c r="G1260" i="1"/>
  <c r="H1263" i="1"/>
  <c r="G1263" i="1"/>
  <c r="H1268" i="1"/>
  <c r="G1268" i="1"/>
  <c r="H1271" i="1"/>
  <c r="G1271" i="1"/>
  <c r="H1276" i="1"/>
  <c r="G1276" i="1"/>
  <c r="H1279" i="1"/>
  <c r="G1279" i="1"/>
  <c r="H1284" i="1"/>
  <c r="G1284" i="1"/>
  <c r="H1287" i="1"/>
  <c r="G1287" i="1"/>
  <c r="H1292" i="1"/>
  <c r="G1292" i="1"/>
  <c r="H1295" i="1"/>
  <c r="G1295" i="1"/>
  <c r="G1302" i="1"/>
  <c r="H1302"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G1332" i="1"/>
  <c r="H1332" i="1"/>
  <c r="G1337" i="1"/>
  <c r="H1337" i="1"/>
  <c r="G1340" i="1"/>
  <c r="H1340" i="1"/>
  <c r="G1345" i="1"/>
  <c r="H1345" i="1"/>
  <c r="G1348" i="1"/>
  <c r="H1348" i="1"/>
  <c r="G1353" i="1"/>
  <c r="H1353" i="1"/>
  <c r="G1356" i="1"/>
  <c r="H1356" i="1"/>
  <c r="G1409" i="1"/>
  <c r="G1413" i="1"/>
  <c r="C1416" i="1"/>
  <c r="G1416" i="1" s="1"/>
  <c r="H1418" i="1"/>
  <c r="G1418" i="1"/>
  <c r="H1428" i="1"/>
  <c r="J1439" i="1"/>
  <c r="G1439" i="1"/>
  <c r="G1464" i="1"/>
  <c r="I1464" i="1" s="1"/>
  <c r="H1464" i="1"/>
  <c r="G1465" i="1"/>
  <c r="G1467" i="1"/>
  <c r="G1480" i="1"/>
  <c r="G1561" i="1"/>
  <c r="H1561" i="1"/>
  <c r="H1250" i="1"/>
  <c r="H1254" i="1"/>
  <c r="H1258" i="1"/>
  <c r="H1262" i="1"/>
  <c r="H1266" i="1"/>
  <c r="H1270" i="1"/>
  <c r="H1274" i="1"/>
  <c r="H1278" i="1"/>
  <c r="H1282" i="1"/>
  <c r="H1286" i="1"/>
  <c r="H1290" i="1"/>
  <c r="H1294" i="1"/>
  <c r="H1298" i="1"/>
  <c r="G1300" i="1"/>
  <c r="G1331" i="1"/>
  <c r="G1335" i="1"/>
  <c r="G1339" i="1"/>
  <c r="G1343" i="1"/>
  <c r="G1347" i="1"/>
  <c r="G1351" i="1"/>
  <c r="G1355" i="1"/>
  <c r="G1359" i="1"/>
  <c r="G1363" i="1"/>
  <c r="G1367" i="1"/>
  <c r="G1371" i="1"/>
  <c r="G1375" i="1"/>
  <c r="G1379" i="1"/>
  <c r="H1417" i="1"/>
  <c r="G1420" i="1"/>
  <c r="H1424" i="1"/>
  <c r="H1433" i="1"/>
  <c r="H1438" i="1"/>
  <c r="J1441" i="1"/>
  <c r="G1443" i="1"/>
  <c r="H1458" i="1"/>
  <c r="G1463" i="1"/>
  <c r="G1469" i="1"/>
  <c r="J1478" i="1"/>
  <c r="G1485" i="1"/>
  <c r="H1485" i="1"/>
  <c r="H1511" i="1"/>
  <c r="G1511" i="1"/>
  <c r="H1532" i="1"/>
  <c r="G1532" i="1"/>
  <c r="H1547" i="1"/>
  <c r="G1547" i="1"/>
  <c r="D44" i="4"/>
  <c r="F45" i="4"/>
  <c r="G364" i="1"/>
  <c r="H1249" i="1"/>
  <c r="H1253" i="1"/>
  <c r="H1257" i="1"/>
  <c r="H1261" i="1"/>
  <c r="H1265" i="1"/>
  <c r="H1269" i="1"/>
  <c r="H1273" i="1"/>
  <c r="H1277" i="1"/>
  <c r="H1281" i="1"/>
  <c r="H1285" i="1"/>
  <c r="H1289" i="1"/>
  <c r="H1293" i="1"/>
  <c r="H1297" i="1"/>
  <c r="G1303" i="1"/>
  <c r="G1334" i="1"/>
  <c r="G1338" i="1"/>
  <c r="G1342" i="1"/>
  <c r="G1346" i="1"/>
  <c r="G1350" i="1"/>
  <c r="G1354" i="1"/>
  <c r="G1358" i="1"/>
  <c r="G1362" i="1"/>
  <c r="G1366" i="1"/>
  <c r="G1370" i="1"/>
  <c r="G1374" i="1"/>
  <c r="G1378" i="1"/>
  <c r="G1382" i="1"/>
  <c r="G1432" i="1"/>
  <c r="G1450" i="1"/>
  <c r="G1468" i="1"/>
  <c r="H1468" i="1"/>
  <c r="G1474" i="1"/>
  <c r="I1474" i="1" s="1"/>
  <c r="I1478" i="1"/>
  <c r="H1496" i="1"/>
  <c r="G1496" i="1"/>
  <c r="H1555" i="1"/>
  <c r="G1555" i="1"/>
  <c r="G1577" i="1"/>
  <c r="H1577" i="1"/>
  <c r="H1419" i="1"/>
  <c r="H1423" i="1"/>
  <c r="H1427" i="1"/>
  <c r="H1431" i="1"/>
  <c r="F54" i="4"/>
  <c r="F74" i="4"/>
  <c r="G149" i="1"/>
  <c r="D196" i="4"/>
  <c r="C192" i="1" s="1"/>
  <c r="H192" i="1" s="1"/>
  <c r="F417" i="4"/>
  <c r="D515" i="4"/>
  <c r="D12" i="5"/>
  <c r="F13" i="5"/>
  <c r="F259" i="5"/>
  <c r="D258" i="5"/>
  <c r="F99" i="6"/>
  <c r="F243" i="9"/>
  <c r="F255" i="9"/>
  <c r="F271" i="9"/>
  <c r="F91" i="4"/>
  <c r="F98" i="4"/>
  <c r="F300" i="4"/>
  <c r="E12" i="5"/>
  <c r="D990" i="1" s="1"/>
  <c r="F35" i="5"/>
  <c r="G290" i="9"/>
  <c r="D87" i="5"/>
  <c r="C1065" i="1" s="1"/>
  <c r="F234" i="5"/>
  <c r="E28" i="9"/>
  <c r="B28" i="9" s="1"/>
  <c r="E137" i="9"/>
  <c r="B137" i="9" s="1"/>
  <c r="F242" i="9"/>
  <c r="B242" i="9" s="1"/>
  <c r="F270" i="9"/>
  <c r="B270" i="9" s="1"/>
  <c r="F164" i="5"/>
  <c r="H1148" i="1"/>
  <c r="H1304" i="1"/>
  <c r="F43" i="6"/>
  <c r="F66" i="6"/>
  <c r="B31" i="9"/>
  <c r="B43" i="9"/>
  <c r="E45" i="9"/>
  <c r="B45" i="9" s="1"/>
  <c r="E50" i="9"/>
  <c r="B50" i="9" s="1"/>
  <c r="B55" i="9"/>
  <c r="E62" i="9"/>
  <c r="B62" i="9" s="1"/>
  <c r="B67" i="9"/>
  <c r="E70" i="9"/>
  <c r="B70" i="9" s="1"/>
  <c r="E77" i="9"/>
  <c r="B77" i="9" s="1"/>
  <c r="E85" i="9"/>
  <c r="B85" i="9" s="1"/>
  <c r="E93" i="9"/>
  <c r="B93" i="9" s="1"/>
  <c r="E101" i="9"/>
  <c r="B101" i="9" s="1"/>
  <c r="E109" i="9"/>
  <c r="B109" i="9" s="1"/>
  <c r="B113" i="9"/>
  <c r="E135" i="9"/>
  <c r="B135" i="9" s="1"/>
  <c r="E145" i="9"/>
  <c r="B145" i="9" s="1"/>
  <c r="B148" i="9"/>
  <c r="F229" i="9"/>
  <c r="F241" i="9"/>
  <c r="B241" i="9" s="1"/>
  <c r="F254" i="9"/>
  <c r="B254" i="9" s="1"/>
  <c r="F261" i="9"/>
  <c r="B261" i="9" s="1"/>
  <c r="B268" i="9"/>
  <c r="F269" i="9"/>
  <c r="B269" i="9" s="1"/>
  <c r="E273" i="9"/>
  <c r="B273" i="9" s="1"/>
  <c r="E283" i="9"/>
  <c r="B283" i="9" s="1"/>
  <c r="E289" i="9"/>
  <c r="E293" i="9"/>
  <c r="B293" i="9" s="1"/>
  <c r="E297" i="9"/>
  <c r="B297" i="9" s="1"/>
  <c r="E301" i="9"/>
  <c r="B301" i="9" s="1"/>
  <c r="D152" i="4"/>
  <c r="C148" i="1" s="1"/>
  <c r="F231" i="4"/>
  <c r="F244" i="4"/>
  <c r="D263" i="4"/>
  <c r="C259" i="1" s="1"/>
  <c r="E311" i="4"/>
  <c r="D306" i="1" s="1"/>
  <c r="F356" i="4"/>
  <c r="F402" i="4"/>
  <c r="D593" i="4"/>
  <c r="C587" i="1" s="1"/>
  <c r="E118" i="5"/>
  <c r="D1096" i="1" s="1"/>
  <c r="D190" i="5"/>
  <c r="C1167" i="1" s="1"/>
  <c r="F90" i="6"/>
  <c r="H1416" i="1"/>
  <c r="B25" i="9"/>
  <c r="B30" i="9"/>
  <c r="B37" i="9"/>
  <c r="E44" i="9"/>
  <c r="B44" i="9" s="1"/>
  <c r="B54" i="9"/>
  <c r="B66" i="9"/>
  <c r="B73" i="9"/>
  <c r="E76" i="9"/>
  <c r="B76" i="9" s="1"/>
  <c r="B81" i="9"/>
  <c r="E84" i="9"/>
  <c r="B84" i="9" s="1"/>
  <c r="B89" i="9"/>
  <c r="E92" i="9"/>
  <c r="B92" i="9" s="1"/>
  <c r="B97" i="9"/>
  <c r="E100" i="9"/>
  <c r="B100" i="9" s="1"/>
  <c r="B105" i="9"/>
  <c r="E108" i="9"/>
  <c r="B108" i="9" s="1"/>
  <c r="B111" i="9"/>
  <c r="B118" i="9"/>
  <c r="B126" i="9"/>
  <c r="B133" i="9"/>
  <c r="B141" i="9"/>
  <c r="E144" i="9"/>
  <c r="B144" i="9" s="1"/>
  <c r="B147" i="9"/>
  <c r="E154" i="9"/>
  <c r="B154" i="9" s="1"/>
  <c r="F223" i="9"/>
  <c r="B238" i="9"/>
  <c r="F240" i="9"/>
  <c r="B240" i="9" s="1"/>
  <c r="B244" i="9"/>
  <c r="B245" i="9"/>
  <c r="B256" i="9"/>
  <c r="B257" i="9"/>
  <c r="F260" i="9"/>
  <c r="B260" i="9" s="1"/>
  <c r="B264" i="9"/>
  <c r="B265" i="9"/>
  <c r="F268" i="9"/>
  <c r="B304" i="9"/>
  <c r="G165" i="1"/>
  <c r="E252" i="4"/>
  <c r="D248" i="1" s="1"/>
  <c r="F391" i="4"/>
  <c r="E529" i="4"/>
  <c r="D523" i="1" s="1"/>
  <c r="D529" i="4"/>
  <c r="D643" i="4"/>
  <c r="D134" i="5"/>
  <c r="C1112" i="1" s="1"/>
  <c r="E206" i="5"/>
  <c r="F206" i="5" s="1"/>
  <c r="F239" i="5"/>
  <c r="D114" i="6"/>
  <c r="E22" i="9"/>
  <c r="E29" i="9"/>
  <c r="B29" i="9" s="1"/>
  <c r="E34" i="9"/>
  <c r="B34" i="9" s="1"/>
  <c r="E47" i="9"/>
  <c r="B47" i="9" s="1"/>
  <c r="E48" i="9"/>
  <c r="B48" i="9" s="1"/>
  <c r="E53" i="9"/>
  <c r="B53" i="9" s="1"/>
  <c r="E56" i="9"/>
  <c r="B56" i="9" s="1"/>
  <c r="E60" i="9"/>
  <c r="B60" i="9" s="1"/>
  <c r="E65" i="9"/>
  <c r="B65" i="9" s="1"/>
  <c r="E68" i="9"/>
  <c r="B68" i="9" s="1"/>
  <c r="E78" i="9"/>
  <c r="B78" i="9" s="1"/>
  <c r="E86" i="9"/>
  <c r="B86" i="9" s="1"/>
  <c r="E94" i="9"/>
  <c r="B94" i="9" s="1"/>
  <c r="E102" i="9"/>
  <c r="B102" i="9" s="1"/>
  <c r="E110" i="9"/>
  <c r="B110" i="9" s="1"/>
  <c r="E117" i="9"/>
  <c r="B117" i="9" s="1"/>
  <c r="E125" i="9"/>
  <c r="B125" i="9" s="1"/>
  <c r="E146" i="9"/>
  <c r="E153" i="9"/>
  <c r="B153" i="9" s="1"/>
  <c r="B160" i="9"/>
  <c r="B222" i="9"/>
  <c r="B224" i="9"/>
  <c r="F230" i="9"/>
  <c r="B230" i="9" s="1"/>
  <c r="F232" i="9"/>
  <c r="B232" i="9" s="1"/>
  <c r="B236" i="9"/>
  <c r="F237" i="9"/>
  <c r="B237" i="9" s="1"/>
  <c r="B248" i="9"/>
  <c r="F249" i="9"/>
  <c r="B249" i="9" s="1"/>
  <c r="F252" i="9"/>
  <c r="B252" i="9" s="1"/>
  <c r="E284" i="9"/>
  <c r="B295" i="9"/>
  <c r="B299" i="9"/>
  <c r="D386" i="1"/>
  <c r="H347" i="1"/>
  <c r="G215" i="1"/>
  <c r="G218" i="1"/>
  <c r="H762" i="1"/>
  <c r="H754" i="1"/>
  <c r="H753" i="1"/>
  <c r="H752" i="1"/>
  <c r="H735" i="1"/>
  <c r="H718" i="1"/>
  <c r="H716" i="1"/>
  <c r="G715" i="1"/>
  <c r="G713" i="1"/>
  <c r="G397" i="1"/>
  <c r="G398" i="1"/>
  <c r="H371" i="1"/>
  <c r="H369" i="1"/>
  <c r="H367" i="1"/>
  <c r="H366" i="1"/>
  <c r="H364" i="1"/>
  <c r="H365" i="1"/>
  <c r="H362" i="1"/>
  <c r="H361" i="1"/>
  <c r="D359" i="1"/>
  <c r="E363" i="4"/>
  <c r="D358" i="1" s="1"/>
  <c r="G360" i="1"/>
  <c r="F352" i="4"/>
  <c r="G260" i="1"/>
  <c r="G262" i="1"/>
  <c r="H245" i="1"/>
  <c r="F247" i="4"/>
  <c r="H244" i="1"/>
  <c r="H239" i="1"/>
  <c r="H233" i="1"/>
  <c r="H232" i="1"/>
  <c r="E224" i="4"/>
  <c r="D220" i="1" s="1"/>
  <c r="E58" i="9"/>
  <c r="B58" i="9" s="1"/>
  <c r="F219" i="4"/>
  <c r="G212" i="1"/>
  <c r="G206" i="1"/>
  <c r="G198" i="1"/>
  <c r="H189" i="1"/>
  <c r="H188" i="1"/>
  <c r="H187" i="1"/>
  <c r="H185" i="1"/>
  <c r="E46" i="9"/>
  <c r="B46" i="9" s="1"/>
  <c r="H183" i="1"/>
  <c r="F221" i="9"/>
  <c r="B221" i="9" s="1"/>
  <c r="H181" i="1"/>
  <c r="B220" i="9"/>
  <c r="H179" i="1"/>
  <c r="E42" i="9"/>
  <c r="B42" i="9" s="1"/>
  <c r="H175" i="1"/>
  <c r="D173" i="1"/>
  <c r="G173" i="1" s="1"/>
  <c r="F169" i="4"/>
  <c r="H165" i="1"/>
  <c r="E41" i="9"/>
  <c r="B41" i="9" s="1"/>
  <c r="H161" i="1"/>
  <c r="H155" i="1"/>
  <c r="H157" i="1"/>
  <c r="H151" i="1"/>
  <c r="F153" i="4"/>
  <c r="H149" i="1"/>
  <c r="E152" i="4"/>
  <c r="D148" i="1" s="1"/>
  <c r="G148" i="1" s="1"/>
  <c r="E303" i="9"/>
  <c r="B303" i="9" s="1"/>
  <c r="H823" i="1"/>
  <c r="G275" i="1"/>
  <c r="H275" i="1"/>
  <c r="F279" i="4"/>
  <c r="G269" i="1"/>
  <c r="H269" i="1"/>
  <c r="F273" i="4"/>
  <c r="F226" i="9"/>
  <c r="B226" i="9" s="1"/>
  <c r="E69" i="9"/>
  <c r="B69" i="9" s="1"/>
  <c r="E33" i="9"/>
  <c r="B33" i="9" s="1"/>
  <c r="E298" i="9"/>
  <c r="B298" i="9" s="1"/>
  <c r="G812" i="1"/>
  <c r="G811" i="1"/>
  <c r="G809" i="1"/>
  <c r="D255" i="1"/>
  <c r="G255" i="1" s="1"/>
  <c r="H256" i="1"/>
  <c r="F259" i="4"/>
  <c r="E27" i="9"/>
  <c r="B27" i="9" s="1"/>
  <c r="E286" i="9"/>
  <c r="B286" i="9" s="1"/>
  <c r="E294" i="9"/>
  <c r="B294" i="9" s="1"/>
  <c r="F215" i="9"/>
  <c r="B215" i="9" s="1"/>
  <c r="G600" i="1"/>
  <c r="G599" i="1"/>
  <c r="F605" i="4"/>
  <c r="E32" i="9"/>
  <c r="B32" i="9" s="1"/>
  <c r="E287" i="9"/>
  <c r="B287" i="9" s="1"/>
  <c r="E296" i="9"/>
  <c r="B296" i="9" s="1"/>
  <c r="H224" i="1"/>
  <c r="G224" i="1"/>
  <c r="H226" i="1"/>
  <c r="G226" i="1"/>
  <c r="H230" i="1"/>
  <c r="G230" i="1"/>
  <c r="H222" i="1"/>
  <c r="G222" i="1"/>
  <c r="H228" i="1"/>
  <c r="G228" i="1"/>
  <c r="H6" i="1"/>
  <c r="H10" i="1"/>
  <c r="H14" i="1"/>
  <c r="H18" i="1"/>
  <c r="H22" i="1"/>
  <c r="H26" i="1"/>
  <c r="H30" i="1"/>
  <c r="H34" i="1"/>
  <c r="H38" i="1"/>
  <c r="H42" i="1"/>
  <c r="H49" i="1"/>
  <c r="H53" i="1"/>
  <c r="H57" i="1"/>
  <c r="H61" i="1"/>
  <c r="H65" i="1"/>
  <c r="H69" i="1"/>
  <c r="H73" i="1"/>
  <c r="H77" i="1"/>
  <c r="H80" i="1"/>
  <c r="H84" i="1"/>
  <c r="H88" i="1"/>
  <c r="H92" i="1"/>
  <c r="H96" i="1"/>
  <c r="H100" i="1"/>
  <c r="H104" i="1"/>
  <c r="H108" i="1"/>
  <c r="H150" i="1"/>
  <c r="H152" i="1"/>
  <c r="H154" i="1"/>
  <c r="H156" i="1"/>
  <c r="H158" i="1"/>
  <c r="H160" i="1"/>
  <c r="H162" i="1"/>
  <c r="H164" i="1"/>
  <c r="H166" i="1"/>
  <c r="H168" i="1"/>
  <c r="H170" i="1"/>
  <c r="H172" i="1"/>
  <c r="H174" i="1"/>
  <c r="H176" i="1"/>
  <c r="H178" i="1"/>
  <c r="H180" i="1"/>
  <c r="H182" i="1"/>
  <c r="H184" i="1"/>
  <c r="H186" i="1"/>
  <c r="H221" i="1"/>
  <c r="G221" i="1"/>
  <c r="H223" i="1"/>
  <c r="G223" i="1"/>
  <c r="H225" i="1"/>
  <c r="G225" i="1"/>
  <c r="H227" i="1"/>
  <c r="G227" i="1"/>
  <c r="H229" i="1"/>
  <c r="G229" i="1"/>
  <c r="H231" i="1"/>
  <c r="G231" i="1"/>
  <c r="H5" i="1"/>
  <c r="H9" i="1"/>
  <c r="H13" i="1"/>
  <c r="H17" i="1"/>
  <c r="H21" i="1"/>
  <c r="H25" i="1"/>
  <c r="H29" i="1"/>
  <c r="H33" i="1"/>
  <c r="H37" i="1"/>
  <c r="H41" i="1"/>
  <c r="H45" i="1"/>
  <c r="H48" i="1"/>
  <c r="H52" i="1"/>
  <c r="H56" i="1"/>
  <c r="H60" i="1"/>
  <c r="H64" i="1"/>
  <c r="H68" i="1"/>
  <c r="H72" i="1"/>
  <c r="H76" i="1"/>
  <c r="H79" i="1"/>
  <c r="H83" i="1"/>
  <c r="H87" i="1"/>
  <c r="H91" i="1"/>
  <c r="H95" i="1"/>
  <c r="H99" i="1"/>
  <c r="H103" i="1"/>
  <c r="H107" i="1"/>
  <c r="H110" i="1"/>
  <c r="H112" i="1"/>
  <c r="H114" i="1"/>
  <c r="H116" i="1"/>
  <c r="H118" i="1"/>
  <c r="H120" i="1"/>
  <c r="H122" i="1"/>
  <c r="H124" i="1"/>
  <c r="H126" i="1"/>
  <c r="H128" i="1"/>
  <c r="H130" i="1"/>
  <c r="H132" i="1"/>
  <c r="H134" i="1"/>
  <c r="H136" i="1"/>
  <c r="H138" i="1"/>
  <c r="H140" i="1"/>
  <c r="H142" i="1"/>
  <c r="H144" i="1"/>
  <c r="H146" i="1"/>
  <c r="H1454" i="1"/>
  <c r="G1461" i="1"/>
  <c r="H1461" i="1"/>
  <c r="H1526" i="1"/>
  <c r="G1526" i="1"/>
  <c r="H1534" i="1"/>
  <c r="G1534" i="1"/>
  <c r="G1565" i="1"/>
  <c r="H1565" i="1"/>
  <c r="G1573" i="1"/>
  <c r="H1573" i="1"/>
  <c r="F348" i="4"/>
  <c r="C343" i="1"/>
  <c r="F378" i="4"/>
  <c r="C373" i="1"/>
  <c r="C453" i="1"/>
  <c r="F459" i="4"/>
  <c r="D567" i="4"/>
  <c r="F571" i="4"/>
  <c r="C565" i="1"/>
  <c r="D118" i="5"/>
  <c r="F119" i="5"/>
  <c r="C1097" i="1"/>
  <c r="F258" i="5"/>
  <c r="C1235" i="1"/>
  <c r="D252" i="4"/>
  <c r="F253" i="4"/>
  <c r="F326" i="4"/>
  <c r="C321" i="1"/>
  <c r="F447" i="4"/>
  <c r="C441" i="1"/>
  <c r="F507" i="4"/>
  <c r="C501" i="1"/>
  <c r="G311" i="9"/>
  <c r="C1183" i="1"/>
  <c r="D245" i="5"/>
  <c r="F246" i="5"/>
  <c r="C1223" i="1"/>
  <c r="E5" i="7"/>
  <c r="D1437" i="1"/>
  <c r="H1442" i="1"/>
  <c r="G1442" i="1"/>
  <c r="I1442" i="1" s="1"/>
  <c r="J1442" i="1"/>
  <c r="H1445" i="1"/>
  <c r="G1445" i="1"/>
  <c r="J1448" i="1"/>
  <c r="H1448" i="1"/>
  <c r="G1448" i="1"/>
  <c r="H1562" i="1"/>
  <c r="G1562" i="1"/>
  <c r="H1570" i="1"/>
  <c r="G1570" i="1"/>
  <c r="H1578" i="1"/>
  <c r="G1578" i="1"/>
  <c r="G232" i="1"/>
  <c r="G233" i="1"/>
  <c r="G234" i="1"/>
  <c r="G235" i="1"/>
  <c r="H236" i="1"/>
  <c r="I1443" i="1"/>
  <c r="G1449" i="1"/>
  <c r="H1449" i="1"/>
  <c r="J1452" i="1"/>
  <c r="H1452" i="1"/>
  <c r="G1452" i="1"/>
  <c r="J1456" i="1"/>
  <c r="H1456" i="1"/>
  <c r="G1456" i="1"/>
  <c r="H1531" i="1"/>
  <c r="G1531" i="1"/>
  <c r="H1539" i="1"/>
  <c r="G1539" i="1"/>
  <c r="C391" i="1"/>
  <c r="F396" i="4"/>
  <c r="F515" i="4"/>
  <c r="C509" i="1"/>
  <c r="F643" i="4"/>
  <c r="C637" i="1"/>
  <c r="D1408" i="1"/>
  <c r="I27" i="3"/>
  <c r="H1440" i="1"/>
  <c r="G1440" i="1"/>
  <c r="J1440" i="1"/>
  <c r="G1444" i="1"/>
  <c r="J1445" i="1"/>
  <c r="G1457" i="1"/>
  <c r="H1457" i="1"/>
  <c r="J1460" i="1"/>
  <c r="H1460" i="1"/>
  <c r="G1460" i="1"/>
  <c r="I1460" i="1" s="1"/>
  <c r="H1466" i="1"/>
  <c r="G1529" i="1"/>
  <c r="H1529" i="1"/>
  <c r="G1537" i="1"/>
  <c r="H1537" i="1"/>
  <c r="H1567" i="1"/>
  <c r="G1567" i="1"/>
  <c r="H1575" i="1"/>
  <c r="G1575" i="1"/>
  <c r="E106" i="4"/>
  <c r="D102" i="1" s="1"/>
  <c r="G102" i="1" s="1"/>
  <c r="F139" i="4"/>
  <c r="F383" i="4"/>
  <c r="D378" i="1"/>
  <c r="F481" i="4"/>
  <c r="C475" i="1"/>
  <c r="F625" i="4"/>
  <c r="C619" i="1"/>
  <c r="E35" i="6"/>
  <c r="D1330" i="1"/>
  <c r="H1439" i="1"/>
  <c r="H1441" i="1"/>
  <c r="I1441" i="1" s="1"/>
  <c r="J1464" i="1"/>
  <c r="H1465" i="1"/>
  <c r="I1465" i="1" s="1"/>
  <c r="J1468" i="1"/>
  <c r="H1471" i="1"/>
  <c r="I1471" i="1" s="1"/>
  <c r="J1474" i="1"/>
  <c r="H1476" i="1"/>
  <c r="I1476" i="1" s="1"/>
  <c r="J1479" i="1"/>
  <c r="F124" i="4"/>
  <c r="F196" i="4"/>
  <c r="D224" i="4"/>
  <c r="F264" i="4"/>
  <c r="E263" i="4"/>
  <c r="D259" i="1" s="1"/>
  <c r="E421" i="4"/>
  <c r="D484" i="4"/>
  <c r="F519" i="4"/>
  <c r="H290" i="9"/>
  <c r="E290" i="9" s="1"/>
  <c r="B290" i="9" s="1"/>
  <c r="E87" i="5"/>
  <c r="G308" i="9"/>
  <c r="F177" i="5"/>
  <c r="D176" i="5"/>
  <c r="G310" i="9"/>
  <c r="E310" i="9" s="1"/>
  <c r="B310" i="9" s="1"/>
  <c r="F190" i="5"/>
  <c r="D237" i="5"/>
  <c r="F238" i="5"/>
  <c r="D141" i="6"/>
  <c r="H24" i="3"/>
  <c r="J1443" i="1"/>
  <c r="G1447" i="1"/>
  <c r="I1447" i="1" s="1"/>
  <c r="J1447" i="1"/>
  <c r="G1451" i="1"/>
  <c r="I1451" i="1" s="1"/>
  <c r="J1451" i="1"/>
  <c r="G1455" i="1"/>
  <c r="I1455" i="1" s="1"/>
  <c r="J1455" i="1"/>
  <c r="G1459" i="1"/>
  <c r="I1459" i="1" s="1"/>
  <c r="J1459" i="1"/>
  <c r="H1481" i="1"/>
  <c r="G1483" i="1"/>
  <c r="G1486" i="1"/>
  <c r="H1489" i="1"/>
  <c r="G1491" i="1"/>
  <c r="G1494" i="1"/>
  <c r="H1497" i="1"/>
  <c r="G1499" i="1"/>
  <c r="G1502" i="1"/>
  <c r="H1505" i="1"/>
  <c r="G1507" i="1"/>
  <c r="G1510" i="1"/>
  <c r="H1513" i="1"/>
  <c r="G1515" i="1"/>
  <c r="H1521" i="1"/>
  <c r="G1523" i="1"/>
  <c r="H1541" i="1"/>
  <c r="G1543" i="1"/>
  <c r="G1546" i="1"/>
  <c r="H1549" i="1"/>
  <c r="G1551" i="1"/>
  <c r="G1554" i="1"/>
  <c r="H1557" i="1"/>
  <c r="G1559" i="1"/>
  <c r="E50" i="4"/>
  <c r="D46" i="1" s="1"/>
  <c r="D82" i="4"/>
  <c r="F112" i="4"/>
  <c r="F128" i="4"/>
  <c r="F164" i="4"/>
  <c r="F216" i="4"/>
  <c r="E215" i="4"/>
  <c r="D211" i="1" s="1"/>
  <c r="F317" i="4"/>
  <c r="F369" i="4"/>
  <c r="D421" i="4"/>
  <c r="F594" i="4"/>
  <c r="E593" i="4"/>
  <c r="H1444" i="1"/>
  <c r="J1444" i="1"/>
  <c r="I1446" i="1"/>
  <c r="I1450" i="1"/>
  <c r="I1458" i="1"/>
  <c r="G1462" i="1"/>
  <c r="I1462" i="1" s="1"/>
  <c r="J1462" i="1"/>
  <c r="G1466" i="1"/>
  <c r="J1466" i="1"/>
  <c r="G1472" i="1"/>
  <c r="I1472" i="1" s="1"/>
  <c r="J1472" i="1"/>
  <c r="G1477" i="1"/>
  <c r="I1477" i="1" s="1"/>
  <c r="J1477" i="1"/>
  <c r="F8" i="4"/>
  <c r="D50" i="4"/>
  <c r="D6" i="4" s="1"/>
  <c r="F125" i="4"/>
  <c r="F140" i="4"/>
  <c r="E163" i="4"/>
  <c r="D159" i="1" s="1"/>
  <c r="G159" i="1" s="1"/>
  <c r="F197" i="4"/>
  <c r="D215" i="4"/>
  <c r="F225" i="4"/>
  <c r="F240" i="4"/>
  <c r="D299" i="4"/>
  <c r="D311" i="4"/>
  <c r="D351" i="4"/>
  <c r="D363" i="4"/>
  <c r="E459" i="4"/>
  <c r="D453" i="1" s="1"/>
  <c r="F485" i="4"/>
  <c r="F70" i="5"/>
  <c r="E69" i="5"/>
  <c r="F134" i="5"/>
  <c r="F180" i="5"/>
  <c r="E89" i="6"/>
  <c r="E643" i="4"/>
  <c r="D637" i="1" s="1"/>
  <c r="D472" i="4"/>
  <c r="D580" i="4"/>
  <c r="F603" i="4"/>
  <c r="F8" i="5"/>
  <c r="G291" i="9"/>
  <c r="E291" i="9" s="1"/>
  <c r="B291" i="9" s="1"/>
  <c r="D146" i="5"/>
  <c r="D68" i="5" s="1"/>
  <c r="H308" i="9"/>
  <c r="F28" i="6"/>
  <c r="F82" i="6"/>
  <c r="G281" i="9"/>
  <c r="E281" i="9" s="1"/>
  <c r="B281"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M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H166" i="9"/>
  <c r="H165" i="9"/>
  <c r="G167" i="9"/>
  <c r="E167" i="9" s="1"/>
  <c r="B167" i="9" s="1"/>
  <c r="G166" i="9"/>
  <c r="G165" i="9"/>
  <c r="G164" i="9"/>
  <c r="E164" i="9" s="1"/>
  <c r="B164" i="9" s="1"/>
  <c r="G163" i="9"/>
  <c r="E163" i="9" s="1"/>
  <c r="B163" i="9" s="1"/>
  <c r="G162" i="9"/>
  <c r="E162" i="9" s="1"/>
  <c r="B162" i="9" s="1"/>
  <c r="G161" i="9"/>
  <c r="E161" i="9" s="1"/>
  <c r="B161" i="9" s="1"/>
  <c r="I10" i="9"/>
  <c r="G168" i="9"/>
  <c r="E168" i="9" s="1"/>
  <c r="B168" i="9" s="1"/>
  <c r="D644" i="4"/>
  <c r="E515" i="4"/>
  <c r="D509" i="1" s="1"/>
  <c r="E567" i="4"/>
  <c r="E625" i="4"/>
  <c r="D619" i="1" s="1"/>
  <c r="F56" i="5"/>
  <c r="F149" i="5"/>
  <c r="F6" i="6"/>
  <c r="E5" i="6"/>
  <c r="F54" i="6"/>
  <c r="F114" i="6"/>
  <c r="F130" i="6"/>
  <c r="D42" i="8"/>
  <c r="L213" i="9"/>
  <c r="B22" i="9"/>
  <c r="B112" i="9"/>
  <c r="B155" i="9"/>
  <c r="F88" i="5"/>
  <c r="B23" i="9"/>
  <c r="B128" i="9"/>
  <c r="B146" i="9"/>
  <c r="E114" i="9"/>
  <c r="B114" i="9" s="1"/>
  <c r="E122" i="9"/>
  <c r="B122" i="9" s="1"/>
  <c r="E130" i="9"/>
  <c r="B130" i="9" s="1"/>
  <c r="E138" i="9"/>
  <c r="B138" i="9" s="1"/>
  <c r="B228" i="9"/>
  <c r="B229" i="9"/>
  <c r="E150" i="9"/>
  <c r="B150" i="9" s="1"/>
  <c r="E158" i="9"/>
  <c r="B158" i="9" s="1"/>
  <c r="F218" i="9"/>
  <c r="B218" i="9" s="1"/>
  <c r="B223" i="9"/>
  <c r="F277" i="9"/>
  <c r="B284" i="9"/>
  <c r="B219" i="9"/>
  <c r="B227" i="9"/>
  <c r="F217" i="9"/>
  <c r="B217" i="9" s="1"/>
  <c r="F225" i="9"/>
  <c r="B225" i="9" s="1"/>
  <c r="B231" i="9"/>
  <c r="B235" i="9"/>
  <c r="B239" i="9"/>
  <c r="B243" i="9"/>
  <c r="B247" i="9"/>
  <c r="B251" i="9"/>
  <c r="B255" i="9"/>
  <c r="B259" i="9"/>
  <c r="B263" i="9"/>
  <c r="B267" i="9"/>
  <c r="B271" i="9"/>
  <c r="B289" i="9"/>
  <c r="E237" i="5" l="1"/>
  <c r="D1215" i="1"/>
  <c r="E176" i="5"/>
  <c r="H19" i="9" s="1"/>
  <c r="E19" i="9" s="1"/>
  <c r="B19" i="9" s="1"/>
  <c r="E308" i="9"/>
  <c r="B308" i="9" s="1"/>
  <c r="G1056" i="1"/>
  <c r="F78" i="5"/>
  <c r="E7" i="5"/>
  <c r="D985" i="1" s="1"/>
  <c r="I1467" i="1"/>
  <c r="D1453" i="1"/>
  <c r="I30" i="3"/>
  <c r="H29" i="3"/>
  <c r="G316" i="9"/>
  <c r="E316" i="9" s="1"/>
  <c r="B316" i="9" s="1"/>
  <c r="I1439" i="1"/>
  <c r="D43" i="8"/>
  <c r="K1451" i="9" s="1"/>
  <c r="G1524" i="1"/>
  <c r="H1501" i="1"/>
  <c r="E298" i="4"/>
  <c r="E408" i="4" s="1"/>
  <c r="D403" i="1" s="1"/>
  <c r="F106" i="4"/>
  <c r="H102" i="1"/>
  <c r="G3" i="1"/>
  <c r="F7" i="4"/>
  <c r="F213" i="9"/>
  <c r="B213" i="9" s="1"/>
  <c r="E165" i="9"/>
  <c r="B165" i="9" s="1"/>
  <c r="D151" i="4"/>
  <c r="H311" i="9"/>
  <c r="E311" i="9" s="1"/>
  <c r="B311" i="9" s="1"/>
  <c r="D1183" i="1"/>
  <c r="H1183" i="1" s="1"/>
  <c r="F12" i="5"/>
  <c r="C990" i="1"/>
  <c r="D7" i="5"/>
  <c r="I1463" i="1"/>
  <c r="I1479" i="1"/>
  <c r="H392" i="1"/>
  <c r="G392" i="1"/>
  <c r="I1466" i="1"/>
  <c r="H1112" i="1"/>
  <c r="G1112" i="1"/>
  <c r="I1468" i="1"/>
  <c r="F44" i="4"/>
  <c r="C40" i="1"/>
  <c r="G529" i="1"/>
  <c r="H529" i="1"/>
  <c r="F133" i="4"/>
  <c r="C129" i="1"/>
  <c r="H606" i="1"/>
  <c r="G606" i="1"/>
  <c r="H27" i="3"/>
  <c r="C1408" i="1"/>
  <c r="H1167" i="1"/>
  <c r="G1167" i="1"/>
  <c r="H457" i="1"/>
  <c r="G457" i="1"/>
  <c r="H645" i="1"/>
  <c r="G645" i="1"/>
  <c r="F529" i="4"/>
  <c r="C523" i="1"/>
  <c r="G192" i="1"/>
  <c r="H1412" i="1"/>
  <c r="G1412" i="1"/>
  <c r="G557" i="1"/>
  <c r="H557" i="1"/>
  <c r="H395" i="1"/>
  <c r="G395" i="1"/>
  <c r="I1473" i="1"/>
  <c r="H386" i="1"/>
  <c r="G386" i="1"/>
  <c r="H359" i="1"/>
  <c r="G359" i="1"/>
  <c r="E350" i="4"/>
  <c r="E407" i="4" s="1"/>
  <c r="D402" i="1" s="1"/>
  <c r="H173" i="1"/>
  <c r="G21" i="9"/>
  <c r="F152" i="4"/>
  <c r="H148" i="1"/>
  <c r="H21" i="9"/>
  <c r="E21" i="9" s="1"/>
  <c r="B21" i="9" s="1"/>
  <c r="F263" i="4"/>
  <c r="H255" i="1"/>
  <c r="H17" i="3"/>
  <c r="D289" i="4"/>
  <c r="C147" i="1"/>
  <c r="C1517" i="1"/>
  <c r="I34" i="3"/>
  <c r="D561" i="1"/>
  <c r="E528" i="4"/>
  <c r="F580" i="4"/>
  <c r="C574" i="1"/>
  <c r="H16" i="3"/>
  <c r="D290" i="4"/>
  <c r="C2" i="1"/>
  <c r="H637" i="1"/>
  <c r="G637" i="1"/>
  <c r="H1223" i="1"/>
  <c r="G1223" i="1"/>
  <c r="H373" i="1"/>
  <c r="G373" i="1"/>
  <c r="G313" i="9"/>
  <c r="E313" i="9" s="1"/>
  <c r="E141" i="6"/>
  <c r="F141" i="6" s="1"/>
  <c r="D1299" i="1"/>
  <c r="I24" i="3"/>
  <c r="H21" i="3"/>
  <c r="C1046" i="1"/>
  <c r="E166" i="9"/>
  <c r="B166" i="9" s="1"/>
  <c r="D1153" i="1"/>
  <c r="F472" i="4"/>
  <c r="C466" i="1"/>
  <c r="D1383" i="1"/>
  <c r="F89" i="6"/>
  <c r="F363" i="4"/>
  <c r="C358" i="1"/>
  <c r="F50" i="4"/>
  <c r="C46" i="1"/>
  <c r="D420" i="4"/>
  <c r="F421" i="4"/>
  <c r="C415" i="1"/>
  <c r="F82" i="4"/>
  <c r="C78" i="1"/>
  <c r="G318" i="9"/>
  <c r="E318" i="9" s="1"/>
  <c r="F87" i="5"/>
  <c r="D1065" i="1"/>
  <c r="D415" i="1"/>
  <c r="E420" i="4"/>
  <c r="I1457" i="1"/>
  <c r="I1444" i="1"/>
  <c r="H391" i="1"/>
  <c r="G391" i="1"/>
  <c r="F252" i="4"/>
  <c r="C248" i="1"/>
  <c r="F567" i="4"/>
  <c r="C561" i="1"/>
  <c r="F163" i="4"/>
  <c r="E6" i="4"/>
  <c r="F6" i="4" s="1"/>
  <c r="F224" i="4"/>
  <c r="C220" i="1"/>
  <c r="G378" i="1"/>
  <c r="H378" i="1"/>
  <c r="D528" i="4"/>
  <c r="F351" i="4"/>
  <c r="C346" i="1"/>
  <c r="D350" i="4"/>
  <c r="F5" i="6"/>
  <c r="D175" i="5"/>
  <c r="H22" i="3"/>
  <c r="C1153" i="1"/>
  <c r="F176" i="5"/>
  <c r="H259" i="1"/>
  <c r="G259" i="1"/>
  <c r="E151" i="4"/>
  <c r="F151" i="4" s="1"/>
  <c r="H1330" i="1"/>
  <c r="G1330" i="1"/>
  <c r="H475" i="1"/>
  <c r="G475" i="1"/>
  <c r="H509" i="1"/>
  <c r="G509" i="1"/>
  <c r="I1452" i="1"/>
  <c r="I1449" i="1"/>
  <c r="I1448" i="1"/>
  <c r="H1437" i="1"/>
  <c r="G1437" i="1"/>
  <c r="F245" i="5"/>
  <c r="C1222" i="1"/>
  <c r="G501" i="1"/>
  <c r="H501" i="1"/>
  <c r="G321" i="1"/>
  <c r="H321" i="1"/>
  <c r="H1235" i="1"/>
  <c r="G1235" i="1"/>
  <c r="F118" i="5"/>
  <c r="C1096" i="1"/>
  <c r="D6" i="5"/>
  <c r="H343" i="1"/>
  <c r="G343" i="1"/>
  <c r="E68" i="5"/>
  <c r="D1047" i="1"/>
  <c r="F69" i="5"/>
  <c r="F299" i="4"/>
  <c r="C294" i="1"/>
  <c r="D298" i="4"/>
  <c r="H28" i="3"/>
  <c r="C1435" i="1"/>
  <c r="F484" i="4"/>
  <c r="C478" i="1"/>
  <c r="H619" i="1"/>
  <c r="G619" i="1"/>
  <c r="H441" i="1"/>
  <c r="G441" i="1"/>
  <c r="H1097" i="1"/>
  <c r="G1097" i="1"/>
  <c r="F644" i="4"/>
  <c r="C638" i="1"/>
  <c r="B192" i="9"/>
  <c r="F146" i="5"/>
  <c r="C1124" i="1"/>
  <c r="F311" i="4"/>
  <c r="C306" i="1"/>
  <c r="C211" i="1"/>
  <c r="F215" i="4"/>
  <c r="D587" i="1"/>
  <c r="F593" i="4"/>
  <c r="H23" i="3"/>
  <c r="C1214" i="1"/>
  <c r="D1329" i="1"/>
  <c r="F35" i="6"/>
  <c r="I25" i="3"/>
  <c r="I1440" i="1"/>
  <c r="H1408" i="1"/>
  <c r="G1408" i="1"/>
  <c r="I1456" i="1"/>
  <c r="D1436" i="1"/>
  <c r="I29" i="3"/>
  <c r="H565" i="1"/>
  <c r="G565" i="1"/>
  <c r="H453" i="1"/>
  <c r="G453" i="1"/>
  <c r="H159" i="1"/>
  <c r="I22" i="3" l="1"/>
  <c r="E175" i="5"/>
  <c r="D1152" i="1" s="1"/>
  <c r="F237" i="5"/>
  <c r="H1215" i="1"/>
  <c r="G1215" i="1"/>
  <c r="D1214" i="1"/>
  <c r="G1214" i="1" s="1"/>
  <c r="I23" i="3"/>
  <c r="G1183" i="1"/>
  <c r="E6" i="5"/>
  <c r="F7" i="5"/>
  <c r="I20" i="3"/>
  <c r="G1453" i="1"/>
  <c r="H1453" i="1"/>
  <c r="E315" i="9"/>
  <c r="I10" i="3" s="1"/>
  <c r="G314" i="9"/>
  <c r="E314" i="9" s="1"/>
  <c r="B314" i="9" s="1"/>
  <c r="I35" i="3"/>
  <c r="C1518" i="1"/>
  <c r="H11" i="3" s="1"/>
  <c r="D293" i="1"/>
  <c r="H20" i="3"/>
  <c r="C985" i="1"/>
  <c r="H990" i="1"/>
  <c r="G990" i="1"/>
  <c r="G523" i="1"/>
  <c r="H523" i="1"/>
  <c r="H129" i="1"/>
  <c r="G129" i="1"/>
  <c r="H40" i="1"/>
  <c r="G40" i="1"/>
  <c r="D345" i="1"/>
  <c r="H638" i="1"/>
  <c r="G638" i="1"/>
  <c r="G248" i="1"/>
  <c r="H248" i="1"/>
  <c r="H1065" i="1"/>
  <c r="G1065" i="1"/>
  <c r="G358" i="1"/>
  <c r="H358" i="1"/>
  <c r="C286" i="1"/>
  <c r="G574" i="1"/>
  <c r="H574" i="1"/>
  <c r="H587" i="1"/>
  <c r="G587" i="1"/>
  <c r="D407" i="4"/>
  <c r="C293" i="1"/>
  <c r="F298" i="4"/>
  <c r="G1047" i="1"/>
  <c r="H1047" i="1"/>
  <c r="G278" i="9"/>
  <c r="C984" i="1"/>
  <c r="F175" i="5"/>
  <c r="C1152" i="1"/>
  <c r="D408" i="4"/>
  <c r="C345" i="1"/>
  <c r="F350" i="4"/>
  <c r="G561" i="1"/>
  <c r="H561" i="1"/>
  <c r="D635" i="4"/>
  <c r="F420" i="4"/>
  <c r="C414" i="1"/>
  <c r="H1299" i="1"/>
  <c r="G1299" i="1"/>
  <c r="G1517" i="1"/>
  <c r="H1517" i="1"/>
  <c r="H294" i="1"/>
  <c r="G294" i="1"/>
  <c r="G1096" i="1"/>
  <c r="H1096" i="1"/>
  <c r="H1222" i="1"/>
  <c r="G1222" i="1"/>
  <c r="E635" i="4"/>
  <c r="D629" i="1" s="1"/>
  <c r="D414" i="1"/>
  <c r="E317" i="9"/>
  <c r="B318" i="9"/>
  <c r="H46" i="1"/>
  <c r="G46" i="1"/>
  <c r="D1435" i="1"/>
  <c r="H9" i="3" s="1"/>
  <c r="I28" i="3"/>
  <c r="E636" i="4"/>
  <c r="D630" i="1" s="1"/>
  <c r="D522" i="1"/>
  <c r="D413" i="4"/>
  <c r="D291" i="4"/>
  <c r="C285" i="1"/>
  <c r="H306" i="1"/>
  <c r="G306" i="1"/>
  <c r="H1124" i="1"/>
  <c r="G1124" i="1"/>
  <c r="H478" i="1"/>
  <c r="G478" i="1"/>
  <c r="D636" i="4"/>
  <c r="F528" i="4"/>
  <c r="C522" i="1"/>
  <c r="H466" i="1"/>
  <c r="G466" i="1"/>
  <c r="H1329" i="1"/>
  <c r="G1329" i="1"/>
  <c r="D1046" i="1"/>
  <c r="G1046" i="1" s="1"/>
  <c r="I21" i="3"/>
  <c r="H346" i="1"/>
  <c r="G346" i="1"/>
  <c r="H1436" i="1"/>
  <c r="G1436" i="1"/>
  <c r="H1214" i="1"/>
  <c r="G211" i="1"/>
  <c r="H211" i="1"/>
  <c r="E289" i="4"/>
  <c r="E290" i="4" s="1"/>
  <c r="D286" i="1" s="1"/>
  <c r="I17" i="3"/>
  <c r="D147" i="1"/>
  <c r="G147" i="1" s="1"/>
  <c r="H1153" i="1"/>
  <c r="G1153" i="1"/>
  <c r="H220" i="1"/>
  <c r="G220" i="1"/>
  <c r="E412" i="4"/>
  <c r="I16" i="3"/>
  <c r="D2" i="1"/>
  <c r="H2" i="1" s="1"/>
  <c r="H78" i="1"/>
  <c r="G78" i="1"/>
  <c r="H415" i="1"/>
  <c r="G415" i="1"/>
  <c r="H1383" i="1"/>
  <c r="G1383" i="1"/>
  <c r="F68" i="5"/>
  <c r="B313" i="9"/>
  <c r="D412" i="4"/>
  <c r="H1435" i="1" l="1"/>
  <c r="G1435" i="1"/>
  <c r="H278" i="9"/>
  <c r="G285" i="9"/>
  <c r="E285" i="9" s="1"/>
  <c r="B285" i="9" s="1"/>
  <c r="F6" i="5"/>
  <c r="D984" i="1"/>
  <c r="H8" i="3" s="1"/>
  <c r="E278" i="9"/>
  <c r="E312" i="9"/>
  <c r="I11" i="3" s="1"/>
  <c r="G1518" i="1"/>
  <c r="H1518" i="1"/>
  <c r="H1046" i="1"/>
  <c r="H985" i="1"/>
  <c r="G985" i="1"/>
  <c r="H147" i="1"/>
  <c r="D414" i="4"/>
  <c r="C407" i="1"/>
  <c r="D639" i="4"/>
  <c r="F412" i="4"/>
  <c r="E291" i="4"/>
  <c r="D285" i="1"/>
  <c r="E413" i="4"/>
  <c r="E414" i="4" s="1"/>
  <c r="D409" i="1" s="1"/>
  <c r="E639" i="4"/>
  <c r="D407" i="1"/>
  <c r="F289" i="4"/>
  <c r="G2" i="1"/>
  <c r="F408" i="4"/>
  <c r="C403" i="1"/>
  <c r="H286" i="1"/>
  <c r="G286" i="1"/>
  <c r="G522" i="1"/>
  <c r="H522" i="1"/>
  <c r="D640" i="4"/>
  <c r="D415" i="4"/>
  <c r="C408" i="1"/>
  <c r="F635" i="4"/>
  <c r="C629" i="1"/>
  <c r="H1152" i="1"/>
  <c r="G1152" i="1"/>
  <c r="F290" i="4"/>
  <c r="K3" i="9"/>
  <c r="I9" i="3"/>
  <c r="G293" i="1"/>
  <c r="H293" i="1"/>
  <c r="F636" i="4"/>
  <c r="C630" i="1"/>
  <c r="F291" i="4"/>
  <c r="C287" i="1"/>
  <c r="N3" i="9"/>
  <c r="H414" i="1"/>
  <c r="G414" i="1"/>
  <c r="H345" i="1"/>
  <c r="G345" i="1"/>
  <c r="F407" i="4"/>
  <c r="C402" i="1"/>
  <c r="G984" i="1" l="1"/>
  <c r="H984" i="1"/>
  <c r="E277" i="9"/>
  <c r="I8" i="3" s="1"/>
  <c r="B278" i="9"/>
  <c r="F413" i="4"/>
  <c r="D287" i="1"/>
  <c r="G287" i="1" s="1"/>
  <c r="F414" i="4"/>
  <c r="C409" i="1"/>
  <c r="M3" i="9"/>
  <c r="H629" i="1"/>
  <c r="G629" i="1"/>
  <c r="F415" i="4"/>
  <c r="C410" i="1"/>
  <c r="D633" i="1"/>
  <c r="H285" i="1"/>
  <c r="H630" i="1"/>
  <c r="G630" i="1"/>
  <c r="D642" i="4"/>
  <c r="C634" i="1"/>
  <c r="D408" i="1"/>
  <c r="H408" i="1" s="1"/>
  <c r="E640" i="4"/>
  <c r="F640" i="4" s="1"/>
  <c r="E415" i="4"/>
  <c r="D410" i="1" s="1"/>
  <c r="D641" i="4"/>
  <c r="F639" i="4"/>
  <c r="C633" i="1"/>
  <c r="G285" i="1"/>
  <c r="H402" i="1"/>
  <c r="G402" i="1"/>
  <c r="H403" i="1"/>
  <c r="G403" i="1"/>
  <c r="H407" i="1"/>
  <c r="G407" i="1"/>
  <c r="H287" i="1" l="1"/>
  <c r="G408" i="1"/>
  <c r="E641" i="4"/>
  <c r="F641" i="4" s="1"/>
  <c r="H633" i="1"/>
  <c r="G633" i="1"/>
  <c r="E642" i="4"/>
  <c r="D634" i="1"/>
  <c r="H634" i="1" s="1"/>
  <c r="F642" i="4"/>
  <c r="D646" i="4"/>
  <c r="C636" i="1"/>
  <c r="H409" i="1"/>
  <c r="G409" i="1"/>
  <c r="D645" i="4"/>
  <c r="C635" i="1"/>
  <c r="H410" i="1"/>
  <c r="G410" i="1"/>
  <c r="D635" i="1" l="1"/>
  <c r="H635" i="1" s="1"/>
  <c r="G634" i="1"/>
  <c r="E645" i="4"/>
  <c r="D639" i="1" s="1"/>
  <c r="E646" i="4"/>
  <c r="D636" i="1"/>
  <c r="H636" i="1" s="1"/>
  <c r="H18" i="3"/>
  <c r="C639" i="1"/>
  <c r="F646" i="4"/>
  <c r="H19" i="3"/>
  <c r="C640" i="1"/>
  <c r="G276" i="9" l="1"/>
  <c r="E276" i="9" s="1"/>
  <c r="B276" i="9" s="1"/>
  <c r="G635" i="1"/>
  <c r="F645" i="4"/>
  <c r="I18" i="3"/>
  <c r="H639" i="1"/>
  <c r="G639" i="1"/>
  <c r="I19" i="3"/>
  <c r="D640" i="1"/>
  <c r="H7" i="3" s="1"/>
  <c r="G636" i="1"/>
  <c r="H640" i="1" l="1"/>
  <c r="G640" i="1"/>
  <c r="J3" i="9"/>
  <c r="L272" i="9" l="1"/>
  <c r="H274" i="9"/>
  <c r="G274" i="9"/>
  <c r="H18" i="9"/>
  <c r="M272" i="9"/>
  <c r="G18" i="9"/>
  <c r="L16" i="9"/>
  <c r="H15" i="9"/>
  <c r="G17" i="9"/>
  <c r="H17" i="9"/>
  <c r="M16" i="9"/>
  <c r="J10" i="9"/>
  <c r="L15" i="9"/>
  <c r="K13" i="9"/>
  <c r="I7" i="9"/>
  <c r="K5" i="9"/>
  <c r="K11" i="9"/>
  <c r="I5" i="9"/>
  <c r="J11" i="9"/>
  <c r="K6" i="9"/>
  <c r="J13" i="9"/>
  <c r="I11" i="9"/>
  <c r="J6" i="9"/>
  <c r="M15" i="9"/>
  <c r="K9" i="9"/>
  <c r="G16" i="9"/>
  <c r="J7" i="9"/>
  <c r="I9" i="9"/>
  <c r="K10" i="9"/>
  <c r="K12" i="9"/>
  <c r="H16" i="9"/>
  <c r="I13" i="9"/>
  <c r="J8" i="9"/>
  <c r="I8" i="9"/>
  <c r="K8" i="9"/>
  <c r="J9" i="9"/>
  <c r="J17" i="9"/>
  <c r="I17" i="9"/>
  <c r="G15" i="9"/>
  <c r="J12" i="9"/>
  <c r="K7" i="9"/>
  <c r="I12" i="9"/>
  <c r="J5" i="9"/>
  <c r="I6" i="9"/>
  <c r="E274" i="9" l="1"/>
  <c r="B274" i="9" s="1"/>
  <c r="F15" i="9"/>
  <c r="E6" i="9"/>
  <c r="B6" i="9" s="1"/>
  <c r="E13" i="9"/>
  <c r="B13" i="9" s="1"/>
  <c r="E9" i="9"/>
  <c r="B9" i="9" s="1"/>
  <c r="E10" i="9"/>
  <c r="B10" i="9" s="1"/>
  <c r="E15" i="9"/>
  <c r="E7" i="9"/>
  <c r="B7" i="9" s="1"/>
  <c r="F16" i="9"/>
  <c r="E12" i="9"/>
  <c r="B12" i="9" s="1"/>
  <c r="E8" i="9"/>
  <c r="B8" i="9" s="1"/>
  <c r="E16" i="9"/>
  <c r="E11" i="9"/>
  <c r="B11" i="9" s="1"/>
  <c r="E5" i="9"/>
  <c r="E18" i="9"/>
  <c r="B18" i="9" s="1"/>
  <c r="E17" i="9"/>
  <c r="B17" i="9" s="1"/>
  <c r="F272" i="9"/>
  <c r="E20" i="9" l="1"/>
  <c r="I7" i="3" s="1"/>
  <c r="F14" i="9"/>
  <c r="B16" i="9"/>
  <c r="E14" i="9"/>
  <c r="B15" i="9"/>
  <c r="B272" i="9"/>
  <c r="F20" i="9"/>
  <c r="E4" i="9"/>
  <c r="B5" i="9"/>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<sst xmlns="http://schemas.openxmlformats.org/spreadsheetml/2006/main" count="4374" uniqueCount="3427">
  <si>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</si>
  <si>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</si>
  <si>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</si>
  <si>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</si>
  <si>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</si>
  <si>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</si>
  <si>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</si>
  <si>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</si>
  <si>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</si>
  <si>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</si>
  <si>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</si>
  <si>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</si>
  <si>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</si>
  <si>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</si>
  <si>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</si>
  <si>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</si>
  <si>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</si>
  <si>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</si>
  <si>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</si>
  <si>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</si>
  <si>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</si>
  <si>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</si>
  <si>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</si>
  <si>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</si>
  <si>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</si>
  <si>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</si>
  <si>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</si>
  <si>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</si>
  <si>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</si>
  <si>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</si>
  <si>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</si>
  <si>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GRAD ZAGREB</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</si>
  <si>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</si>
  <si>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</si>
  <si>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</si>
  <si>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</si>
  <si>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</si>
  <si>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</si>
  <si>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</si>
  <si>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</si>
  <si>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</si>
  <si>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</si>
  <si>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</si>
  <si>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</si>
  <si>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</si>
  <si>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</si>
  <si>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</si>
  <si>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</si>
  <si>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</si>
  <si>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24512 - GRAD ZAGREB</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</si>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</sst>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1465809020.2699997</v>
      </c>
      <c r="D2" s="6">
        <f>'PR-RAS'!E6</f>
        <v>1611398887.5700002</v>
      </c>
      <c r="E2" s="6">
        <v>0</v>
      </c>
      <c r="F2" s="6">
        <v>0</v>
      </c>
      <c r="G2" s="7">
        <f t="shared" ref="G2:G264" si="0">(B2/1000)*(C2*1+D2*2)</f>
        <v>4688606.7954099998</v>
      </c>
      <c r="H2" s="7">
        <f t="shared" ref="H2:H264" si="1">ABS(C2-ROUND(C2,0))+ABS(D2-ROUND(D2,0))</f>
        <v>0.69999957084655762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1064521054.3</v>
      </c>
      <c r="D3" s="1">
        <f>'PR-RAS'!E7</f>
        <v>1274298452.22</v>
      </c>
      <c r="E3" s="1">
        <v>0</v>
      </c>
      <c r="F3" s="1">
        <v>0</v>
      </c>
      <c r="G3" s="2">
        <f t="shared" si="0"/>
        <v>7226235.9174799994</v>
      </c>
      <c r="H3" s="2">
        <f t="shared" si="1"/>
        <v>0.51999998092651367</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1004295089.39</v>
      </c>
      <c r="D4" s="1">
        <f>'PR-RAS'!E8</f>
        <v>1209441868.1599998</v>
      </c>
      <c r="E4" s="1">
        <v>0</v>
      </c>
      <c r="F4" s="1">
        <v>0</v>
      </c>
      <c r="G4" s="2">
        <f t="shared" si="0"/>
        <v>10269536.47713</v>
      </c>
      <c r="H4" s="2">
        <f t="shared" si="1"/>
        <v>0.54999983310699463</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850379494.55999994</v>
      </c>
      <c r="D5" s="1">
        <f>'PR-RAS'!E9</f>
        <v>1044858882.1</v>
      </c>
      <c r="E5" s="1">
        <v>0</v>
      </c>
      <c r="F5" s="1">
        <v>0</v>
      </c>
      <c r="G5" s="2">
        <f t="shared" si="0"/>
        <v>11760389.03504</v>
      </c>
      <c r="H5" s="2">
        <f t="shared" si="1"/>
        <v>0.54000008106231689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68598439.150000006</v>
      </c>
      <c r="D6" s="1">
        <f>'PR-RAS'!E10</f>
        <v>65963436.299999997</v>
      </c>
      <c r="E6" s="1">
        <v>0</v>
      </c>
      <c r="F6" s="1">
        <v>0</v>
      </c>
      <c r="G6" s="2">
        <f t="shared" si="0"/>
        <v>1002626.55875</v>
      </c>
      <c r="H6" s="2">
        <f t="shared" si="1"/>
        <v>0.45000000298023224</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26475301.879999999</v>
      </c>
      <c r="D7" s="1">
        <f>'PR-RAS'!E11</f>
        <v>32957636.059999999</v>
      </c>
      <c r="E7" s="1">
        <v>0</v>
      </c>
      <c r="F7" s="1">
        <v>0</v>
      </c>
      <c r="G7" s="2">
        <f t="shared" si="0"/>
        <v>554343.44400000002</v>
      </c>
      <c r="H7" s="2">
        <f t="shared" si="1"/>
        <v>0.17999999970197678</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125435321.89</v>
      </c>
      <c r="D8" s="1">
        <f>'PR-RAS'!E12</f>
        <v>138805048.96000001</v>
      </c>
      <c r="E8" s="1">
        <v>0</v>
      </c>
      <c r="F8" s="1">
        <v>0</v>
      </c>
      <c r="G8" s="2">
        <f t="shared" si="0"/>
        <v>2821317.9386700001</v>
      </c>
      <c r="H8" s="2">
        <f t="shared" si="1"/>
        <v>0.14999999105930328</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15328773.310000001</v>
      </c>
      <c r="D9" s="1">
        <f>'PR-RAS'!E13</f>
        <v>20485064.07</v>
      </c>
      <c r="E9" s="1">
        <v>0</v>
      </c>
      <c r="F9" s="1">
        <v>0</v>
      </c>
      <c r="G9" s="2">
        <f t="shared" si="0"/>
        <v>450391.21160000004</v>
      </c>
      <c r="H9" s="2">
        <f t="shared" si="1"/>
        <v>0.38000000081956387</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590391.44999999995</v>
      </c>
      <c r="D10" s="1">
        <f>'PR-RAS'!E14</f>
        <v>334768.58</v>
      </c>
      <c r="E10" s="1">
        <v>0</v>
      </c>
      <c r="F10" s="1">
        <v>0</v>
      </c>
      <c r="G10" s="2">
        <f t="shared" si="0"/>
        <v>11339.357489999999</v>
      </c>
      <c r="H10" s="2">
        <f t="shared" si="1"/>
        <v>0.86999999993713573</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82512632.849999994</v>
      </c>
      <c r="D11" s="1">
        <f>'PR-RAS'!E15</f>
        <v>93962967.909999996</v>
      </c>
      <c r="E11" s="1">
        <v>0</v>
      </c>
      <c r="F11" s="1">
        <v>0</v>
      </c>
      <c r="G11" s="2">
        <f t="shared" si="0"/>
        <v>2704385.6866999995</v>
      </c>
      <c r="H11" s="2">
        <f t="shared" si="1"/>
        <v>0.24000000953674316</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48436474.030000001</v>
      </c>
      <c r="D19" s="1">
        <f>'PR-RAS'!E23</f>
        <v>51932823.18</v>
      </c>
      <c r="E19" s="1">
        <v>0</v>
      </c>
      <c r="F19" s="1">
        <v>0</v>
      </c>
      <c r="G19" s="2">
        <f t="shared" si="0"/>
        <v>2741438.1670199996</v>
      </c>
      <c r="H19" s="2">
        <f t="shared" si="1"/>
        <v>0.21000000089406967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78451.67</v>
      </c>
      <c r="D20" s="1">
        <f>'PR-RAS'!E24</f>
        <v>422855.65</v>
      </c>
      <c r="E20" s="1">
        <v>0</v>
      </c>
      <c r="F20" s="1">
        <v>0</v>
      </c>
      <c r="G20" s="2">
        <f t="shared" si="0"/>
        <v>17559.096430000001</v>
      </c>
      <c r="H20" s="2">
        <f t="shared" si="1"/>
        <v>0.67999999997846317</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432388.04</v>
      </c>
      <c r="D21" s="1">
        <f>'PR-RAS'!E25</f>
        <v>545370.42000000004</v>
      </c>
      <c r="E21" s="1">
        <v>0</v>
      </c>
      <c r="F21" s="1">
        <v>0</v>
      </c>
      <c r="G21" s="2">
        <f t="shared" si="0"/>
        <v>30462.577600000004</v>
      </c>
      <c r="H21" s="2">
        <f t="shared" si="1"/>
        <v>0.46000000002095476</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47925634.32</v>
      </c>
      <c r="D23" s="1">
        <f>'PR-RAS'!E27</f>
        <v>50964597.109999999</v>
      </c>
      <c r="E23" s="1">
        <v>0</v>
      </c>
      <c r="F23" s="1">
        <v>0</v>
      </c>
      <c r="G23" s="2">
        <f t="shared" si="0"/>
        <v>3296806.2278799997</v>
      </c>
      <c r="H23" s="2">
        <f t="shared" si="1"/>
        <v>0.42999999970197678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11789490.879999999</v>
      </c>
      <c r="D25" s="1">
        <f>'PR-RAS'!E29</f>
        <v>12923760.880000001</v>
      </c>
      <c r="E25" s="1">
        <v>0</v>
      </c>
      <c r="F25" s="1">
        <v>0</v>
      </c>
      <c r="G25" s="2">
        <f t="shared" si="0"/>
        <v>903288.30336000002</v>
      </c>
      <c r="H25" s="2">
        <f t="shared" si="1"/>
        <v>0.24000000022351742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58408.33</v>
      </c>
      <c r="D27" s="1">
        <f>'PR-RAS'!E31</f>
        <v>41066.879999999997</v>
      </c>
      <c r="E27" s="1">
        <v>0</v>
      </c>
      <c r="F27" s="1">
        <v>0</v>
      </c>
      <c r="G27" s="2">
        <f t="shared" si="0"/>
        <v>3654.0943399999996</v>
      </c>
      <c r="H27" s="2">
        <f t="shared" si="1"/>
        <v>0.45000000000436557</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11708249.1</v>
      </c>
      <c r="D29" s="1">
        <f>'PR-RAS'!E33</f>
        <v>12859978.810000001</v>
      </c>
      <c r="E29" s="1">
        <v>0</v>
      </c>
      <c r="F29" s="1">
        <v>0</v>
      </c>
      <c r="G29" s="2">
        <f t="shared" si="0"/>
        <v>1047989.78816</v>
      </c>
      <c r="H29" s="2">
        <f t="shared" si="1"/>
        <v>0.28999999910593033</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22833.45</v>
      </c>
      <c r="D31" s="1">
        <f>'PR-RAS'!E35</f>
        <v>22715.19</v>
      </c>
      <c r="E31" s="1">
        <v>0</v>
      </c>
      <c r="F31" s="1">
        <v>0</v>
      </c>
      <c r="G31" s="2">
        <f t="shared" si="0"/>
        <v>2047.9149</v>
      </c>
      <c r="H31" s="2">
        <f t="shared" si="1"/>
        <v>0.63999999999941792</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195310809.52999997</v>
      </c>
      <c r="D46" s="1">
        <f>'PR-RAS'!E50</f>
        <v>101794736.64000002</v>
      </c>
      <c r="E46" s="1">
        <v>0</v>
      </c>
      <c r="F46" s="1">
        <v>0</v>
      </c>
      <c r="G46" s="2">
        <f t="shared" si="0"/>
        <v>17950512.72645</v>
      </c>
      <c r="H46" s="2">
        <f t="shared" si="1"/>
        <v>0.83000001311302185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1388605.33</v>
      </c>
      <c r="D50" s="1">
        <f>'PR-RAS'!E54</f>
        <v>1250459.3400000001</v>
      </c>
      <c r="E50" s="1">
        <v>0</v>
      </c>
      <c r="F50" s="1">
        <v>0</v>
      </c>
      <c r="G50" s="2">
        <f t="shared" si="0"/>
        <v>190586.67649000001</v>
      </c>
      <c r="H50" s="2">
        <f t="shared" si="1"/>
        <v>0.67000000015832484</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3251.1</v>
      </c>
      <c r="D51" s="1">
        <f>'PR-RAS'!E55</f>
        <v>357688.44</v>
      </c>
      <c r="E51" s="1">
        <v>0</v>
      </c>
      <c r="F51" s="1">
        <v>0</v>
      </c>
      <c r="G51" s="2">
        <f t="shared" si="0"/>
        <v>35931.398999999998</v>
      </c>
      <c r="H51" s="2">
        <f t="shared" si="1"/>
        <v>0.54000000000223736</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1385354.23</v>
      </c>
      <c r="D53" s="1">
        <f>'PR-RAS'!E57</f>
        <v>892770.9</v>
      </c>
      <c r="E53" s="1">
        <v>0</v>
      </c>
      <c r="F53" s="1">
        <v>0</v>
      </c>
      <c r="G53" s="2">
        <f t="shared" si="0"/>
        <v>164886.59356000001</v>
      </c>
      <c r="H53" s="2">
        <f t="shared" si="1"/>
        <v>0.32999999995809048</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9802061.6799999997</v>
      </c>
      <c r="D55" s="1">
        <f>'PR-RAS'!E59</f>
        <v>31541161.130000003</v>
      </c>
      <c r="E55" s="1">
        <v>0</v>
      </c>
      <c r="F55" s="1">
        <v>0</v>
      </c>
      <c r="G55" s="2">
        <f t="shared" si="0"/>
        <v>3935756.73276</v>
      </c>
      <c r="H55" s="2">
        <f t="shared" si="1"/>
        <v>0.45000000298023224</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8963498.2400000002</v>
      </c>
      <c r="D56" s="1">
        <f>'PR-RAS'!E60</f>
        <v>17549644.940000001</v>
      </c>
      <c r="E56" s="1">
        <v>0</v>
      </c>
      <c r="F56" s="1">
        <v>0</v>
      </c>
      <c r="G56" s="2">
        <f t="shared" si="0"/>
        <v>2423453.3466000003</v>
      </c>
      <c r="H56" s="2">
        <f t="shared" si="1"/>
        <v>0.29999999888241291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838563.44</v>
      </c>
      <c r="D57" s="1">
        <f>'PR-RAS'!E61</f>
        <v>13991516.189999999</v>
      </c>
      <c r="E57" s="1">
        <v>0</v>
      </c>
      <c r="F57" s="1">
        <v>0</v>
      </c>
      <c r="G57" s="2">
        <f t="shared" si="0"/>
        <v>1614009.36592</v>
      </c>
      <c r="H57" s="2">
        <f t="shared" si="1"/>
        <v>0.62999999942258</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417907.48</v>
      </c>
      <c r="E58" s="1">
        <v>0</v>
      </c>
      <c r="F58" s="1">
        <v>0</v>
      </c>
      <c r="G58" s="2">
        <f t="shared" si="0"/>
        <v>47641.452720000001</v>
      </c>
      <c r="H58" s="2">
        <f t="shared" si="1"/>
        <v>0.47999999998137355</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5700</v>
      </c>
      <c r="E59" s="1">
        <v>0</v>
      </c>
      <c r="F59" s="1">
        <v>0</v>
      </c>
      <c r="G59" s="2">
        <f t="shared" si="0"/>
        <v>661.2</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412207.48</v>
      </c>
      <c r="E60" s="1">
        <v>0</v>
      </c>
      <c r="F60" s="1">
        <v>0</v>
      </c>
      <c r="G60" s="2">
        <f t="shared" si="0"/>
        <v>48640.482639999995</v>
      </c>
      <c r="H60" s="2">
        <f t="shared" si="1"/>
        <v>0.47999999998137355</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42504018.280000001</v>
      </c>
      <c r="D61" s="1">
        <f>'PR-RAS'!E65</f>
        <v>42349590.380000003</v>
      </c>
      <c r="E61" s="1">
        <v>0</v>
      </c>
      <c r="F61" s="1">
        <v>0</v>
      </c>
      <c r="G61" s="2">
        <f t="shared" si="0"/>
        <v>7632191.9424000001</v>
      </c>
      <c r="H61" s="2">
        <f t="shared" si="1"/>
        <v>0.66000000387430191</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42504018.280000001</v>
      </c>
      <c r="D62" s="1">
        <f>'PR-RAS'!E66</f>
        <v>42349590.380000003</v>
      </c>
      <c r="E62" s="1">
        <v>0</v>
      </c>
      <c r="F62" s="1">
        <v>0</v>
      </c>
      <c r="G62" s="2">
        <f t="shared" si="0"/>
        <v>7759395.1414400004</v>
      </c>
      <c r="H62" s="2">
        <f t="shared" si="1"/>
        <v>0.66000000387430191</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141576871.22999999</v>
      </c>
      <c r="D70" s="1">
        <f>'PR-RAS'!E74</f>
        <v>24778368.530000001</v>
      </c>
      <c r="E70" s="1">
        <v>0</v>
      </c>
      <c r="F70" s="1">
        <v>0</v>
      </c>
      <c r="G70" s="2">
        <f t="shared" si="0"/>
        <v>13188218.97201</v>
      </c>
      <c r="H70" s="2">
        <f t="shared" si="1"/>
        <v>0.69999998807907104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4377999.9800000004</v>
      </c>
      <c r="D71" s="1">
        <f>'PR-RAS'!E75</f>
        <v>4555738.42</v>
      </c>
      <c r="E71" s="1">
        <v>0</v>
      </c>
      <c r="F71" s="1">
        <v>0</v>
      </c>
      <c r="G71" s="2">
        <f t="shared" si="0"/>
        <v>944263.37740000011</v>
      </c>
      <c r="H71" s="2">
        <f t="shared" si="1"/>
        <v>0.43999999947845936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137198871.25</v>
      </c>
      <c r="D72" s="1">
        <f>'PR-RAS'!E76</f>
        <v>20222630.109999999</v>
      </c>
      <c r="E72" s="1">
        <v>0</v>
      </c>
      <c r="F72" s="1">
        <v>0</v>
      </c>
      <c r="G72" s="2">
        <f t="shared" si="0"/>
        <v>12612733.334369998</v>
      </c>
      <c r="H72" s="2">
        <f t="shared" si="1"/>
        <v>0.35999999940395355</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39253.01</v>
      </c>
      <c r="D73" s="1">
        <f>'PR-RAS'!E77</f>
        <v>1457249.78</v>
      </c>
      <c r="E73" s="1">
        <v>0</v>
      </c>
      <c r="F73" s="1">
        <v>0</v>
      </c>
      <c r="G73" s="2">
        <f t="shared" si="0"/>
        <v>212670.18503999998</v>
      </c>
      <c r="H73" s="2">
        <f t="shared" si="1"/>
        <v>0.22999999997409759</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1041641.43</v>
      </c>
      <c r="E75" s="1">
        <v>0</v>
      </c>
      <c r="F75" s="1">
        <v>0</v>
      </c>
      <c r="G75" s="2">
        <f t="shared" si="0"/>
        <v>154162.93164</v>
      </c>
      <c r="H75" s="2">
        <f t="shared" si="1"/>
        <v>0.43000000005122274</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20055.95</v>
      </c>
      <c r="D76" s="1">
        <f>'PR-RAS'!E80</f>
        <v>307771.07</v>
      </c>
      <c r="E76" s="1">
        <v>0</v>
      </c>
      <c r="F76" s="1">
        <v>0</v>
      </c>
      <c r="G76" s="2">
        <f t="shared" si="0"/>
        <v>47669.856749999999</v>
      </c>
      <c r="H76" s="2">
        <f t="shared" si="1"/>
        <v>0.12000000000625732</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19197.060000000001</v>
      </c>
      <c r="D77" s="1">
        <f>'PR-RAS'!E81</f>
        <v>107837.28</v>
      </c>
      <c r="E77" s="1">
        <v>0</v>
      </c>
      <c r="F77" s="1">
        <v>0</v>
      </c>
      <c r="G77" s="2">
        <f t="shared" si="0"/>
        <v>17850.243119999999</v>
      </c>
      <c r="H77" s="2">
        <f t="shared" si="1"/>
        <v>0.34000000000014552</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64735205.120000005</v>
      </c>
      <c r="D78" s="1">
        <f>'PR-RAS'!E82</f>
        <v>71101426.560000002</v>
      </c>
      <c r="E78" s="1">
        <v>0</v>
      </c>
      <c r="F78" s="1">
        <v>0</v>
      </c>
      <c r="G78" s="2">
        <f t="shared" si="0"/>
        <v>15934230.484480001</v>
      </c>
      <c r="H78" s="2">
        <f t="shared" si="1"/>
        <v>0.56000000238418579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2474572.52</v>
      </c>
      <c r="D79" s="1">
        <f>'PR-RAS'!E83</f>
        <v>5114077.6999999993</v>
      </c>
      <c r="E79" s="1">
        <v>0</v>
      </c>
      <c r="F79" s="1">
        <v>0</v>
      </c>
      <c r="G79" s="2">
        <f t="shared" si="0"/>
        <v>990812.77775999985</v>
      </c>
      <c r="H79" s="2">
        <f t="shared" si="1"/>
        <v>0.78000000072643161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15131.87</v>
      </c>
      <c r="D80" s="1">
        <f>'PR-RAS'!E84</f>
        <v>10850.81</v>
      </c>
      <c r="E80" s="1">
        <v>0</v>
      </c>
      <c r="F80" s="1">
        <v>0</v>
      </c>
      <c r="G80" s="2">
        <f t="shared" si="0"/>
        <v>2909.8457100000001</v>
      </c>
      <c r="H80" s="2">
        <f t="shared" si="1"/>
        <v>0.31999999999970896</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700124.51</v>
      </c>
      <c r="D81" s="1">
        <f>'PR-RAS'!E85</f>
        <v>4192562.57</v>
      </c>
      <c r="E81" s="1">
        <v>0</v>
      </c>
      <c r="F81" s="1">
        <v>0</v>
      </c>
      <c r="G81" s="2">
        <f t="shared" si="0"/>
        <v>726819.97200000007</v>
      </c>
      <c r="H81" s="2">
        <f t="shared" si="1"/>
        <v>0.92000000015832484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159210.09</v>
      </c>
      <c r="D82" s="1">
        <f>'PR-RAS'!E86</f>
        <v>903415.3</v>
      </c>
      <c r="E82" s="1">
        <v>0</v>
      </c>
      <c r="F82" s="1">
        <v>0</v>
      </c>
      <c r="G82" s="2">
        <f t="shared" si="0"/>
        <v>159249.29589000001</v>
      </c>
      <c r="H82" s="2">
        <f t="shared" si="1"/>
        <v>0.39000000004307367</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163.4</v>
      </c>
      <c r="D84" s="1">
        <f>'PR-RAS'!E88</f>
        <v>1562.1</v>
      </c>
      <c r="E84" s="1">
        <v>0</v>
      </c>
      <c r="F84" s="1">
        <v>0</v>
      </c>
      <c r="G84" s="2">
        <f t="shared" si="0"/>
        <v>272.87080000000003</v>
      </c>
      <c r="H84" s="2">
        <f t="shared" si="1"/>
        <v>0.49999999999991473</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1599942.65</v>
      </c>
      <c r="D85" s="1">
        <f>'PR-RAS'!E89</f>
        <v>5686.92</v>
      </c>
      <c r="E85" s="1">
        <v>0</v>
      </c>
      <c r="F85" s="1">
        <v>0</v>
      </c>
      <c r="G85" s="2">
        <f t="shared" si="0"/>
        <v>135350.58516000002</v>
      </c>
      <c r="H85" s="2">
        <f t="shared" si="1"/>
        <v>0.4300000000930595</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62250771.539999999</v>
      </c>
      <c r="D87" s="1">
        <f>'PR-RAS'!E91</f>
        <v>65984594.890000001</v>
      </c>
      <c r="E87" s="1">
        <v>0</v>
      </c>
      <c r="F87" s="1">
        <v>0</v>
      </c>
      <c r="G87" s="2">
        <f t="shared" si="0"/>
        <v>16702916.673519999</v>
      </c>
      <c r="H87" s="2">
        <f t="shared" si="1"/>
        <v>0.57000000029802322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5523538.5599999996</v>
      </c>
      <c r="D88" s="1">
        <f>'PR-RAS'!E92</f>
        <v>4733229.45</v>
      </c>
      <c r="E88" s="1">
        <v>0</v>
      </c>
      <c r="F88" s="1">
        <v>0</v>
      </c>
      <c r="G88" s="2">
        <f t="shared" si="0"/>
        <v>1304129.77902</v>
      </c>
      <c r="H88" s="2">
        <f t="shared" si="1"/>
        <v>0.89000000059604645</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17458559.75</v>
      </c>
      <c r="D89" s="1">
        <f>'PR-RAS'!E93</f>
        <v>19779320.690000001</v>
      </c>
      <c r="E89" s="1">
        <v>0</v>
      </c>
      <c r="F89" s="1">
        <v>0</v>
      </c>
      <c r="G89" s="2">
        <f t="shared" si="0"/>
        <v>5017513.6994399996</v>
      </c>
      <c r="H89" s="2">
        <f t="shared" si="1"/>
        <v>0.55999999865889549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5962282.8399999999</v>
      </c>
      <c r="D90" s="1">
        <f>'PR-RAS'!E94</f>
        <v>7137961.8099999996</v>
      </c>
      <c r="E90" s="1">
        <v>0</v>
      </c>
      <c r="F90" s="1">
        <v>0</v>
      </c>
      <c r="G90" s="2">
        <f t="shared" si="0"/>
        <v>1801200.37494</v>
      </c>
      <c r="H90" s="2">
        <f t="shared" si="1"/>
        <v>0.35000000055879354</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32884602.539999999</v>
      </c>
      <c r="D91" s="1">
        <f>'PR-RAS'!E95</f>
        <v>34193858.890000001</v>
      </c>
      <c r="E91" s="1">
        <v>0</v>
      </c>
      <c r="F91" s="1">
        <v>0</v>
      </c>
      <c r="G91" s="2">
        <f t="shared" si="0"/>
        <v>9114508.8287999984</v>
      </c>
      <c r="H91" s="2">
        <f t="shared" si="1"/>
        <v>0.57000000029802322</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421787.85</v>
      </c>
      <c r="D93" s="1">
        <f>'PR-RAS'!E97</f>
        <v>140224.04999999999</v>
      </c>
      <c r="E93" s="1">
        <v>0</v>
      </c>
      <c r="F93" s="1">
        <v>0</v>
      </c>
      <c r="G93" s="2">
        <f t="shared" si="0"/>
        <v>64605.707399999992</v>
      </c>
      <c r="H93" s="2">
        <f t="shared" si="1"/>
        <v>0.20000000001164153</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9861.06</v>
      </c>
      <c r="D94" s="1">
        <f>'PR-RAS'!E98</f>
        <v>2753.97</v>
      </c>
      <c r="E94" s="1">
        <v>0</v>
      </c>
      <c r="F94" s="1">
        <v>0</v>
      </c>
      <c r="G94" s="2">
        <f t="shared" si="0"/>
        <v>1429.317</v>
      </c>
      <c r="H94" s="2">
        <f t="shared" si="1"/>
        <v>8.9999999999690772E-2</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3744.32</v>
      </c>
      <c r="D96" s="1">
        <f>'PR-RAS'!E100</f>
        <v>2753.97</v>
      </c>
      <c r="E96" s="1">
        <v>0</v>
      </c>
      <c r="F96" s="1">
        <v>0</v>
      </c>
      <c r="G96" s="2">
        <f t="shared" si="0"/>
        <v>878.96469999999999</v>
      </c>
      <c r="H96" s="2">
        <f t="shared" si="1"/>
        <v>0.3500000000003638</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6116.74</v>
      </c>
      <c r="D98" s="1">
        <f>'PR-RAS'!E102</f>
        <v>0</v>
      </c>
      <c r="E98" s="1">
        <v>0</v>
      </c>
      <c r="F98" s="1">
        <v>0</v>
      </c>
      <c r="G98" s="2">
        <f t="shared" si="0"/>
        <v>593.32377999999994</v>
      </c>
      <c r="H98" s="2">
        <f t="shared" si="1"/>
        <v>0.26000000000021828</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129217659.32000001</v>
      </c>
      <c r="D102" s="1">
        <f>'PR-RAS'!E106</f>
        <v>153559842.75999999</v>
      </c>
      <c r="E102" s="1">
        <v>0</v>
      </c>
      <c r="F102" s="1">
        <v>0</v>
      </c>
      <c r="G102" s="2">
        <f t="shared" si="0"/>
        <v>44070071.828840002</v>
      </c>
      <c r="H102" s="2">
        <f t="shared" si="1"/>
        <v>0.56000001728534698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2224236.33</v>
      </c>
      <c r="D103" s="1">
        <f>'PR-RAS'!E107</f>
        <v>2376623.5499999998</v>
      </c>
      <c r="E103" s="1">
        <v>0</v>
      </c>
      <c r="F103" s="1">
        <v>0</v>
      </c>
      <c r="G103" s="2">
        <f t="shared" si="0"/>
        <v>711703.30985999992</v>
      </c>
      <c r="H103" s="2">
        <f t="shared" si="1"/>
        <v>0.78000000026077032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1061286.8400000001</v>
      </c>
      <c r="D105" s="1">
        <f>'PR-RAS'!E109</f>
        <v>1280326.24</v>
      </c>
      <c r="E105" s="1">
        <v>0</v>
      </c>
      <c r="F105" s="1">
        <v>0</v>
      </c>
      <c r="G105" s="2">
        <f t="shared" si="0"/>
        <v>376681.68927999999</v>
      </c>
      <c r="H105" s="2">
        <f t="shared" si="1"/>
        <v>0.39999999990686774</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548805.75</v>
      </c>
      <c r="D106" s="1">
        <f>'PR-RAS'!E110</f>
        <v>441900.79</v>
      </c>
      <c r="E106" s="1">
        <v>0</v>
      </c>
      <c r="F106" s="1">
        <v>0</v>
      </c>
      <c r="G106" s="2">
        <f t="shared" si="0"/>
        <v>150423.76965</v>
      </c>
      <c r="H106" s="2">
        <f t="shared" si="1"/>
        <v>0.46000000002095476</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614143.74</v>
      </c>
      <c r="D107" s="1">
        <f>'PR-RAS'!E111</f>
        <v>654396.52</v>
      </c>
      <c r="E107" s="1">
        <v>0</v>
      </c>
      <c r="F107" s="1">
        <v>0</v>
      </c>
      <c r="G107" s="2">
        <f t="shared" si="0"/>
        <v>203831.29868000001</v>
      </c>
      <c r="H107" s="2">
        <f t="shared" si="1"/>
        <v>0.73999999999068677</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1643185.6400000001</v>
      </c>
      <c r="D108" s="1">
        <f>'PR-RAS'!E112</f>
        <v>3621259.71</v>
      </c>
      <c r="E108" s="1">
        <v>0</v>
      </c>
      <c r="F108" s="1">
        <v>0</v>
      </c>
      <c r="G108" s="2">
        <f t="shared" si="0"/>
        <v>950770.44142000005</v>
      </c>
      <c r="H108" s="2">
        <f t="shared" si="1"/>
        <v>0.64999999990686774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166357.63</v>
      </c>
      <c r="D110" s="1">
        <f>'PR-RAS'!E114</f>
        <v>192475.16</v>
      </c>
      <c r="E110" s="1">
        <v>0</v>
      </c>
      <c r="F110" s="1">
        <v>0</v>
      </c>
      <c r="G110" s="2">
        <f t="shared" si="0"/>
        <v>60092.566549999996</v>
      </c>
      <c r="H110" s="2">
        <f t="shared" si="1"/>
        <v>0.52999999999883585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118083.74</v>
      </c>
      <c r="D111" s="1">
        <f>'PR-RAS'!E115</f>
        <v>57086.49</v>
      </c>
      <c r="E111" s="1">
        <v>0</v>
      </c>
      <c r="F111" s="1">
        <v>0</v>
      </c>
      <c r="G111" s="2">
        <f t="shared" si="0"/>
        <v>25548.2392</v>
      </c>
      <c r="H111" s="2">
        <f t="shared" si="1"/>
        <v>0.74999999999272404</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734418.92</v>
      </c>
      <c r="D113" s="1">
        <f>'PR-RAS'!E117</f>
        <v>1827687.14</v>
      </c>
      <c r="E113" s="1">
        <v>0</v>
      </c>
      <c r="F113" s="1">
        <v>0</v>
      </c>
      <c r="G113" s="2">
        <f t="shared" si="0"/>
        <v>491656.83840000001</v>
      </c>
      <c r="H113" s="2">
        <f t="shared" si="1"/>
        <v>0.219999999855645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624325.35</v>
      </c>
      <c r="D114" s="1">
        <f>'PR-RAS'!E118</f>
        <v>1544010.92</v>
      </c>
      <c r="E114" s="1">
        <v>0</v>
      </c>
      <c r="F114" s="1">
        <v>0</v>
      </c>
      <c r="G114" s="2">
        <f t="shared" si="0"/>
        <v>419495.23246999999</v>
      </c>
      <c r="H114" s="2">
        <f t="shared" si="1"/>
        <v>0.43000000005122274</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125350237.35000001</v>
      </c>
      <c r="D116" s="1">
        <f>'PR-RAS'!E120</f>
        <v>147561959.5</v>
      </c>
      <c r="E116" s="1">
        <v>0</v>
      </c>
      <c r="F116" s="1">
        <v>0</v>
      </c>
      <c r="G116" s="2">
        <f t="shared" si="0"/>
        <v>48354527.980250008</v>
      </c>
      <c r="H116" s="2">
        <f t="shared" si="1"/>
        <v>0.85000000894069672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30893793.309999999</v>
      </c>
      <c r="D117" s="1">
        <f>'PR-RAS'!E121</f>
        <v>40182970.909999996</v>
      </c>
      <c r="E117" s="1">
        <v>0</v>
      </c>
      <c r="F117" s="1">
        <v>0</v>
      </c>
      <c r="G117" s="2">
        <f t="shared" si="0"/>
        <v>12906129.275080001</v>
      </c>
      <c r="H117" s="2">
        <f t="shared" si="1"/>
        <v>0.40000000223517418</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94455889.609999999</v>
      </c>
      <c r="D118" s="1">
        <f>'PR-RAS'!E122</f>
        <v>107378988.59</v>
      </c>
      <c r="E118" s="1">
        <v>0</v>
      </c>
      <c r="F118" s="1">
        <v>0</v>
      </c>
      <c r="G118" s="2">
        <f t="shared" si="0"/>
        <v>36178022.414430007</v>
      </c>
      <c r="H118" s="2">
        <f t="shared" si="1"/>
        <v>0.79999999701976776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554.42999999999995</v>
      </c>
      <c r="D119" s="1">
        <f>'PR-RAS'!E123</f>
        <v>0</v>
      </c>
      <c r="E119" s="1">
        <v>0</v>
      </c>
      <c r="F119" s="1">
        <v>0</v>
      </c>
      <c r="G119" s="2">
        <f t="shared" si="0"/>
        <v>65.42273999999999</v>
      </c>
      <c r="H119" s="2">
        <f t="shared" si="1"/>
        <v>0.42999999999994998</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90084.83</v>
      </c>
      <c r="D120" s="1">
        <f>'PR-RAS'!E124</f>
        <v>398966.89999999997</v>
      </c>
      <c r="E120" s="1">
        <v>0</v>
      </c>
      <c r="F120" s="1">
        <v>0</v>
      </c>
      <c r="G120" s="2">
        <f t="shared" si="0"/>
        <v>105674.21696999998</v>
      </c>
      <c r="H120" s="2">
        <f t="shared" si="1"/>
        <v>0.27000000003317837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23699.16</v>
      </c>
      <c r="E121" s="1">
        <v>0</v>
      </c>
      <c r="F121" s="1">
        <v>0</v>
      </c>
      <c r="G121" s="2">
        <f t="shared" si="0"/>
        <v>5687.7983999999997</v>
      </c>
      <c r="H121" s="2">
        <f t="shared" si="1"/>
        <v>0.15999999999985448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23699.16</v>
      </c>
      <c r="E122" s="1">
        <v>0</v>
      </c>
      <c r="F122" s="1">
        <v>0</v>
      </c>
      <c r="G122" s="2">
        <f t="shared" si="0"/>
        <v>5735.1967199999999</v>
      </c>
      <c r="H122" s="2">
        <f t="shared" si="1"/>
        <v>0.15999999999985448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90084.83</v>
      </c>
      <c r="D124" s="1">
        <f>'PR-RAS'!E128</f>
        <v>375267.74</v>
      </c>
      <c r="E124" s="1">
        <v>0</v>
      </c>
      <c r="F124" s="1">
        <v>0</v>
      </c>
      <c r="G124" s="2">
        <f t="shared" si="0"/>
        <v>103396.29813</v>
      </c>
      <c r="H124" s="2">
        <f t="shared" si="1"/>
        <v>0.430000000007567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90084.83</v>
      </c>
      <c r="D125" s="1">
        <f>'PR-RAS'!E129</f>
        <v>375267.74</v>
      </c>
      <c r="E125" s="1">
        <v>0</v>
      </c>
      <c r="F125" s="1">
        <v>0</v>
      </c>
      <c r="G125" s="2">
        <f t="shared" si="0"/>
        <v>104236.91843999999</v>
      </c>
      <c r="H125" s="2">
        <f t="shared" si="1"/>
        <v>0.430000000007567</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11934207.17</v>
      </c>
      <c r="D135" s="1">
        <f>'PR-RAS'!E139</f>
        <v>10245462.49</v>
      </c>
      <c r="E135" s="1">
        <v>0</v>
      </c>
      <c r="F135" s="1">
        <v>0</v>
      </c>
      <c r="G135" s="2">
        <f t="shared" si="0"/>
        <v>4344967.7081000004</v>
      </c>
      <c r="H135" s="2">
        <f t="shared" si="1"/>
        <v>0.66000000014901161</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2424201.36</v>
      </c>
      <c r="D136" s="1">
        <f>'PR-RAS'!E140</f>
        <v>3201924.26</v>
      </c>
      <c r="E136" s="1">
        <v>0</v>
      </c>
      <c r="F136" s="1">
        <v>0</v>
      </c>
      <c r="G136" s="2">
        <f t="shared" si="0"/>
        <v>1191786.7338</v>
      </c>
      <c r="H136" s="2">
        <f t="shared" si="1"/>
        <v>0.61999999964609742</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2424201.36</v>
      </c>
      <c r="D145" s="1">
        <f>'PR-RAS'!E149</f>
        <v>3201924.26</v>
      </c>
      <c r="E145" s="1">
        <v>0</v>
      </c>
      <c r="F145" s="1">
        <v>0</v>
      </c>
      <c r="G145" s="2">
        <f t="shared" si="0"/>
        <v>1271239.1827199997</v>
      </c>
      <c r="H145" s="2">
        <f t="shared" si="1"/>
        <v>0.61999999964609742</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9510005.8100000005</v>
      </c>
      <c r="D146" s="1">
        <f>'PR-RAS'!E150</f>
        <v>7043538.2300000004</v>
      </c>
      <c r="E146" s="1">
        <v>0</v>
      </c>
      <c r="F146" s="1">
        <v>0</v>
      </c>
      <c r="G146" s="2">
        <f t="shared" si="0"/>
        <v>3421576.9291500002</v>
      </c>
      <c r="H146" s="2">
        <f t="shared" si="1"/>
        <v>0.41999999992549419</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1162288742.01</v>
      </c>
      <c r="D147" s="1">
        <f>'PR-RAS'!E151</f>
        <v>1543103140.95</v>
      </c>
      <c r="E147" s="1">
        <v>0</v>
      </c>
      <c r="F147" s="1">
        <v>0</v>
      </c>
      <c r="G147" s="2">
        <f t="shared" si="0"/>
        <v>620280273.49085999</v>
      </c>
      <c r="H147" s="2">
        <f t="shared" si="1"/>
        <v>5.9999942779541016E-2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84069997.600000024</v>
      </c>
      <c r="D148" s="1">
        <f>'PR-RAS'!E152</f>
        <v>98934091.659999982</v>
      </c>
      <c r="E148" s="1">
        <v>0</v>
      </c>
      <c r="F148" s="1">
        <v>0</v>
      </c>
      <c r="G148" s="2">
        <f t="shared" si="0"/>
        <v>41444912.595239989</v>
      </c>
      <c r="H148" s="2">
        <f t="shared" si="1"/>
        <v>0.73999999463558197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68003795.310000017</v>
      </c>
      <c r="D149" s="1">
        <f>'PR-RAS'!E153</f>
        <v>79922520.649999991</v>
      </c>
      <c r="E149" s="1">
        <v>0</v>
      </c>
      <c r="F149" s="1">
        <v>0</v>
      </c>
      <c r="G149" s="2">
        <f t="shared" si="0"/>
        <v>33721627.818280004</v>
      </c>
      <c r="H149" s="2">
        <f t="shared" si="1"/>
        <v>0.6600000262260437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67832490.150000006</v>
      </c>
      <c r="D150" s="1">
        <f>'PR-RAS'!E154</f>
        <v>79508028.299999997</v>
      </c>
      <c r="E150" s="1">
        <v>0</v>
      </c>
      <c r="F150" s="1">
        <v>0</v>
      </c>
      <c r="G150" s="2">
        <f t="shared" si="0"/>
        <v>33800433.465750001</v>
      </c>
      <c r="H150" s="2">
        <f t="shared" si="1"/>
        <v>0.45000000298023224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11506.43</v>
      </c>
      <c r="D151" s="1">
        <f>'PR-RAS'!E155</f>
        <v>13168.35</v>
      </c>
      <c r="E151" s="1">
        <v>0</v>
      </c>
      <c r="F151" s="1">
        <v>0</v>
      </c>
      <c r="G151" s="2">
        <f t="shared" si="0"/>
        <v>5676.4695000000002</v>
      </c>
      <c r="H151" s="2">
        <f t="shared" si="1"/>
        <v>0.78000000000065484</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159798.73000000001</v>
      </c>
      <c r="D152" s="1">
        <f>'PR-RAS'!E156</f>
        <v>401324</v>
      </c>
      <c r="E152" s="1">
        <v>0</v>
      </c>
      <c r="F152" s="1">
        <v>0</v>
      </c>
      <c r="G152" s="2">
        <f t="shared" si="0"/>
        <v>145329.45622999998</v>
      </c>
      <c r="H152" s="2">
        <f t="shared" si="1"/>
        <v>0.26999999998952262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5263109.6500000004</v>
      </c>
      <c r="D154" s="1">
        <f>'PR-RAS'!E158</f>
        <v>6252674.2699999996</v>
      </c>
      <c r="E154" s="1">
        <v>0</v>
      </c>
      <c r="F154" s="1">
        <v>0</v>
      </c>
      <c r="G154" s="2">
        <f t="shared" si="0"/>
        <v>2718574.1030699997</v>
      </c>
      <c r="H154" s="2">
        <f t="shared" si="1"/>
        <v>0.61999999918043613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10803092.640000001</v>
      </c>
      <c r="D155" s="1">
        <f>'PR-RAS'!E159</f>
        <v>12758896.74</v>
      </c>
      <c r="E155" s="1">
        <v>0</v>
      </c>
      <c r="F155" s="1">
        <v>0</v>
      </c>
      <c r="G155" s="2">
        <f t="shared" si="0"/>
        <v>5593416.4624800002</v>
      </c>
      <c r="H155" s="2">
        <f t="shared" si="1"/>
        <v>0.61999999918043613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10803092.640000001</v>
      </c>
      <c r="D157" s="1">
        <f>'PR-RAS'!E161</f>
        <v>12758896.74</v>
      </c>
      <c r="E157" s="1">
        <v>0</v>
      </c>
      <c r="F157" s="1">
        <v>0</v>
      </c>
      <c r="G157" s="2">
        <f t="shared" si="0"/>
        <v>5666058.234720001</v>
      </c>
      <c r="H157" s="2">
        <f t="shared" si="1"/>
        <v>0.61999999918043613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312258224.58999997</v>
      </c>
      <c r="D159" s="1">
        <f>'PR-RAS'!E163</f>
        <v>299337531.13999999</v>
      </c>
      <c r="E159" s="1">
        <v>0</v>
      </c>
      <c r="F159" s="1">
        <v>0</v>
      </c>
      <c r="G159" s="2">
        <f t="shared" si="0"/>
        <v>143927459.32545999</v>
      </c>
      <c r="H159" s="2">
        <f t="shared" si="1"/>
        <v>0.55000001192092896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1794160.5200000003</v>
      </c>
      <c r="D160" s="1">
        <f>'PR-RAS'!E164</f>
        <v>1895071.94</v>
      </c>
      <c r="E160" s="1">
        <v>0</v>
      </c>
      <c r="F160" s="1">
        <v>0</v>
      </c>
      <c r="G160" s="2">
        <f t="shared" si="0"/>
        <v>887904.39960000012</v>
      </c>
      <c r="H160" s="2">
        <f t="shared" si="1"/>
        <v>0.53999999980442226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176110.36</v>
      </c>
      <c r="D161" s="1">
        <f>'PR-RAS'!E165</f>
        <v>256339.92</v>
      </c>
      <c r="E161" s="1">
        <v>0</v>
      </c>
      <c r="F161" s="1">
        <v>0</v>
      </c>
      <c r="G161" s="2">
        <f t="shared" si="0"/>
        <v>110206.432</v>
      </c>
      <c r="H161" s="2">
        <f t="shared" si="1"/>
        <v>0.43999999997322448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1527860.59</v>
      </c>
      <c r="D162" s="1">
        <f>'PR-RAS'!E166</f>
        <v>1531106.41</v>
      </c>
      <c r="E162" s="1">
        <v>0</v>
      </c>
      <c r="F162" s="1">
        <v>0</v>
      </c>
      <c r="G162" s="2">
        <f t="shared" si="0"/>
        <v>739001.81901000009</v>
      </c>
      <c r="H162" s="2">
        <f t="shared" si="1"/>
        <v>0.81999999983236194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78726.570000000007</v>
      </c>
      <c r="D163" s="1">
        <f>'PR-RAS'!E167</f>
        <v>106425.61</v>
      </c>
      <c r="E163" s="1">
        <v>0</v>
      </c>
      <c r="F163" s="1">
        <v>0</v>
      </c>
      <c r="G163" s="2">
        <f t="shared" si="0"/>
        <v>47235.601980000007</v>
      </c>
      <c r="H163" s="2">
        <f t="shared" si="1"/>
        <v>0.819999999992433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11463</v>
      </c>
      <c r="D164" s="1">
        <f>'PR-RAS'!E168</f>
        <v>1200</v>
      </c>
      <c r="E164" s="1">
        <v>0</v>
      </c>
      <c r="F164" s="1">
        <v>0</v>
      </c>
      <c r="G164" s="2">
        <f t="shared" si="0"/>
        <v>2259.6689999999999</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14116612.530000001</v>
      </c>
      <c r="D165" s="1">
        <f>'PR-RAS'!E169</f>
        <v>15331502.49</v>
      </c>
      <c r="E165" s="1">
        <v>0</v>
      </c>
      <c r="F165" s="1">
        <v>0</v>
      </c>
      <c r="G165" s="2">
        <f t="shared" si="0"/>
        <v>7343857.2716400009</v>
      </c>
      <c r="H165" s="2">
        <f t="shared" si="1"/>
        <v>0.95999999903142452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917792.55</v>
      </c>
      <c r="D166" s="1">
        <f>'PR-RAS'!E170</f>
        <v>1295516.95</v>
      </c>
      <c r="E166" s="1">
        <v>0</v>
      </c>
      <c r="F166" s="1">
        <v>0</v>
      </c>
      <c r="G166" s="2">
        <f t="shared" si="0"/>
        <v>578956.3642500001</v>
      </c>
      <c r="H166" s="2">
        <f t="shared" si="1"/>
        <v>0.5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194100.91</v>
      </c>
      <c r="D167" s="1">
        <f>'PR-RAS'!E171</f>
        <v>179687.29</v>
      </c>
      <c r="E167" s="1">
        <v>0</v>
      </c>
      <c r="F167" s="1">
        <v>0</v>
      </c>
      <c r="G167" s="2">
        <f t="shared" si="0"/>
        <v>91876.93134000001</v>
      </c>
      <c r="H167" s="2">
        <f t="shared" si="1"/>
        <v>0.38000000000465661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12653784.859999999</v>
      </c>
      <c r="D168" s="1">
        <f>'PR-RAS'!E172</f>
        <v>13251590.689999999</v>
      </c>
      <c r="E168" s="1">
        <v>0</v>
      </c>
      <c r="F168" s="1">
        <v>0</v>
      </c>
      <c r="G168" s="2">
        <f t="shared" si="0"/>
        <v>6539213.3620799994</v>
      </c>
      <c r="H168" s="2">
        <f t="shared" si="1"/>
        <v>0.45000000111758709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229496.39</v>
      </c>
      <c r="D169" s="1">
        <f>'PR-RAS'!E173</f>
        <v>361540.06</v>
      </c>
      <c r="E169" s="1">
        <v>0</v>
      </c>
      <c r="F169" s="1">
        <v>0</v>
      </c>
      <c r="G169" s="2">
        <f t="shared" si="0"/>
        <v>160032.85368</v>
      </c>
      <c r="H169" s="2">
        <f t="shared" si="1"/>
        <v>0.45000000001164153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51772.91</v>
      </c>
      <c r="D170" s="1">
        <f>'PR-RAS'!E174</f>
        <v>93571.47</v>
      </c>
      <c r="E170" s="1">
        <v>0</v>
      </c>
      <c r="F170" s="1">
        <v>0</v>
      </c>
      <c r="G170" s="2">
        <f t="shared" si="0"/>
        <v>40376.77865</v>
      </c>
      <c r="H170" s="2">
        <f t="shared" si="1"/>
        <v>0.55999999999767169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69664.91</v>
      </c>
      <c r="D172" s="1">
        <f>'PR-RAS'!E176</f>
        <v>149596.03</v>
      </c>
      <c r="E172" s="1">
        <v>0</v>
      </c>
      <c r="F172" s="1">
        <v>0</v>
      </c>
      <c r="G172" s="2">
        <f t="shared" si="0"/>
        <v>63074.541870000001</v>
      </c>
      <c r="H172" s="2">
        <f t="shared" si="1"/>
        <v>0.11999999999534339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288607314.15999997</v>
      </c>
      <c r="D173" s="1">
        <f>'PR-RAS'!E177</f>
        <v>270927583.33999997</v>
      </c>
      <c r="E173" s="1">
        <v>0</v>
      </c>
      <c r="F173" s="1">
        <v>0</v>
      </c>
      <c r="G173" s="2">
        <f t="shared" si="0"/>
        <v>142839546.70447996</v>
      </c>
      <c r="H173" s="2">
        <f t="shared" si="1"/>
        <v>0.49999994039535522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1999427.17</v>
      </c>
      <c r="D174" s="1">
        <f>'PR-RAS'!E178</f>
        <v>2198430.41</v>
      </c>
      <c r="E174" s="1">
        <v>0</v>
      </c>
      <c r="F174" s="1">
        <v>0</v>
      </c>
      <c r="G174" s="2">
        <f t="shared" si="0"/>
        <v>1106557.8222699999</v>
      </c>
      <c r="H174" s="2">
        <f t="shared" si="1"/>
        <v>0.58000000007450581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176420387.27000001</v>
      </c>
      <c r="D175" s="1">
        <f>'PR-RAS'!E179</f>
        <v>180145446.38</v>
      </c>
      <c r="E175" s="1">
        <v>0</v>
      </c>
      <c r="F175" s="1">
        <v>0</v>
      </c>
      <c r="G175" s="2">
        <f t="shared" si="0"/>
        <v>93387762.725219995</v>
      </c>
      <c r="H175" s="2">
        <f t="shared" si="1"/>
        <v>0.65000000596046448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1716137.32</v>
      </c>
      <c r="D176" s="1">
        <f>'PR-RAS'!E180</f>
        <v>2100300.6800000002</v>
      </c>
      <c r="E176" s="1">
        <v>0</v>
      </c>
      <c r="F176" s="1">
        <v>0</v>
      </c>
      <c r="G176" s="2">
        <f t="shared" si="0"/>
        <v>1035429.2690000001</v>
      </c>
      <c r="H176" s="2">
        <f t="shared" si="1"/>
        <v>0.63999999989755452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10030159.42</v>
      </c>
      <c r="D177" s="1">
        <f>'PR-RAS'!E181</f>
        <v>13119894.32</v>
      </c>
      <c r="E177" s="1">
        <v>0</v>
      </c>
      <c r="F177" s="1">
        <v>0</v>
      </c>
      <c r="G177" s="2">
        <f t="shared" si="0"/>
        <v>6383510.8585599996</v>
      </c>
      <c r="H177" s="2">
        <f t="shared" si="1"/>
        <v>0.74000000022351742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61956461.990000002</v>
      </c>
      <c r="D178" s="1">
        <f>'PR-RAS'!E182</f>
        <v>30719656.760000002</v>
      </c>
      <c r="E178" s="1">
        <v>0</v>
      </c>
      <c r="F178" s="1">
        <v>0</v>
      </c>
      <c r="G178" s="2">
        <f t="shared" si="0"/>
        <v>21841052.265269998</v>
      </c>
      <c r="H178" s="2">
        <f t="shared" si="1"/>
        <v>0.2499999962747097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628057.62</v>
      </c>
      <c r="D179" s="1">
        <f>'PR-RAS'!E183</f>
        <v>867428.77</v>
      </c>
      <c r="E179" s="1">
        <v>0</v>
      </c>
      <c r="F179" s="1">
        <v>0</v>
      </c>
      <c r="G179" s="2">
        <f t="shared" si="0"/>
        <v>420598.89848000003</v>
      </c>
      <c r="H179" s="2">
        <f t="shared" si="1"/>
        <v>0.60999999998603016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6917098.21</v>
      </c>
      <c r="D180" s="1">
        <f>'PR-RAS'!E184</f>
        <v>7968253.3899999997</v>
      </c>
      <c r="E180" s="1">
        <v>0</v>
      </c>
      <c r="F180" s="1">
        <v>0</v>
      </c>
      <c r="G180" s="2">
        <f t="shared" si="0"/>
        <v>4090795.2932099993</v>
      </c>
      <c r="H180" s="2">
        <f t="shared" si="1"/>
        <v>0.59999999962747097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6054573.79</v>
      </c>
      <c r="D181" s="1">
        <f>'PR-RAS'!E185</f>
        <v>6804061.1600000001</v>
      </c>
      <c r="E181" s="1">
        <v>0</v>
      </c>
      <c r="F181" s="1">
        <v>0</v>
      </c>
      <c r="G181" s="2">
        <f t="shared" si="0"/>
        <v>3539285.2997999997</v>
      </c>
      <c r="H181" s="2">
        <f t="shared" si="1"/>
        <v>0.37000000011175871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22885011.370000001</v>
      </c>
      <c r="D182" s="1">
        <f>'PR-RAS'!E186</f>
        <v>27004111.469999999</v>
      </c>
      <c r="E182" s="1">
        <v>0</v>
      </c>
      <c r="F182" s="1">
        <v>0</v>
      </c>
      <c r="G182" s="2">
        <f t="shared" si="0"/>
        <v>13917675.410110001</v>
      </c>
      <c r="H182" s="2">
        <f t="shared" si="1"/>
        <v>0.83999999985098839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79078.67</v>
      </c>
      <c r="D183" s="1">
        <f>'PR-RAS'!E187</f>
        <v>68480.42</v>
      </c>
      <c r="E183" s="1">
        <v>0</v>
      </c>
      <c r="F183" s="1">
        <v>0</v>
      </c>
      <c r="G183" s="2">
        <f t="shared" si="0"/>
        <v>39319.190820000003</v>
      </c>
      <c r="H183" s="2">
        <f t="shared" si="1"/>
        <v>0.75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7661058.7100000009</v>
      </c>
      <c r="D184" s="1">
        <f>'PR-RAS'!E188</f>
        <v>11114892.949999999</v>
      </c>
      <c r="E184" s="1">
        <v>0</v>
      </c>
      <c r="F184" s="1">
        <v>0</v>
      </c>
      <c r="G184" s="2">
        <f t="shared" si="0"/>
        <v>5470024.5636299998</v>
      </c>
      <c r="H184" s="2">
        <f t="shared" si="1"/>
        <v>0.33999999985098839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3519525.91</v>
      </c>
      <c r="D185" s="1">
        <f>'PR-RAS'!E189</f>
        <v>3596737.69</v>
      </c>
      <c r="E185" s="1">
        <v>0</v>
      </c>
      <c r="F185" s="1">
        <v>0</v>
      </c>
      <c r="G185" s="2">
        <f t="shared" si="0"/>
        <v>1971192.2373599999</v>
      </c>
      <c r="H185" s="2">
        <f t="shared" si="1"/>
        <v>0.39999999990686774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555481.65</v>
      </c>
      <c r="D186" s="1">
        <f>'PR-RAS'!E190</f>
        <v>1590306.13</v>
      </c>
      <c r="E186" s="1">
        <v>0</v>
      </c>
      <c r="F186" s="1">
        <v>0</v>
      </c>
      <c r="G186" s="2">
        <f t="shared" si="0"/>
        <v>691177.37334999989</v>
      </c>
      <c r="H186" s="2">
        <f t="shared" si="1"/>
        <v>0.47999999986495823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183370.58</v>
      </c>
      <c r="D187" s="1">
        <f>'PR-RAS'!E191</f>
        <v>261709.66</v>
      </c>
      <c r="E187" s="1">
        <v>0</v>
      </c>
      <c r="F187" s="1">
        <v>0</v>
      </c>
      <c r="G187" s="2">
        <f t="shared" si="0"/>
        <v>131462.92139999999</v>
      </c>
      <c r="H187" s="2">
        <f t="shared" si="1"/>
        <v>0.76000000000931323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121002.49</v>
      </c>
      <c r="D188" s="1">
        <f>'PR-RAS'!E192</f>
        <v>145774.85</v>
      </c>
      <c r="E188" s="1">
        <v>0</v>
      </c>
      <c r="F188" s="1">
        <v>0</v>
      </c>
      <c r="G188" s="2">
        <f t="shared" si="0"/>
        <v>77147.259529999996</v>
      </c>
      <c r="H188" s="2">
        <f t="shared" si="1"/>
        <v>0.63999999999941792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307767.49</v>
      </c>
      <c r="D189" s="1">
        <f>'PR-RAS'!E193</f>
        <v>722335.16</v>
      </c>
      <c r="E189" s="1">
        <v>0</v>
      </c>
      <c r="F189" s="1">
        <v>0</v>
      </c>
      <c r="G189" s="2">
        <f t="shared" si="0"/>
        <v>329458.30828</v>
      </c>
      <c r="H189" s="2">
        <f t="shared" si="1"/>
        <v>0.65000000002328306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46701.73</v>
      </c>
      <c r="D190" s="1">
        <f>'PR-RAS'!E194</f>
        <v>206742.68</v>
      </c>
      <c r="E190" s="1">
        <v>0</v>
      </c>
      <c r="F190" s="1">
        <v>0</v>
      </c>
      <c r="G190" s="2">
        <f t="shared" si="0"/>
        <v>86975.360009999989</v>
      </c>
      <c r="H190" s="2">
        <f t="shared" si="1"/>
        <v>0.5900000000037835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2927208.86</v>
      </c>
      <c r="D191" s="1">
        <f>'PR-RAS'!E195</f>
        <v>4591286.78</v>
      </c>
      <c r="E191" s="1">
        <v>0</v>
      </c>
      <c r="F191" s="1">
        <v>0</v>
      </c>
      <c r="G191" s="2">
        <f t="shared" si="0"/>
        <v>2300858.6598</v>
      </c>
      <c r="H191" s="2">
        <f t="shared" si="1"/>
        <v>0.35999999986961484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7279498.79</v>
      </c>
      <c r="D192" s="1">
        <f>'PR-RAS'!E196</f>
        <v>8552176.1600000001</v>
      </c>
      <c r="E192" s="1">
        <v>0</v>
      </c>
      <c r="F192" s="1">
        <v>0</v>
      </c>
      <c r="G192" s="2">
        <f t="shared" si="0"/>
        <v>4657315.5620099995</v>
      </c>
      <c r="H192" s="2">
        <f t="shared" si="1"/>
        <v>0.37000000011175871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5528296.96</v>
      </c>
      <c r="D198" s="1">
        <f>'PR-RAS'!E202</f>
        <v>5432860.4900000002</v>
      </c>
      <c r="E198" s="1">
        <v>0</v>
      </c>
      <c r="F198" s="1">
        <v>0</v>
      </c>
      <c r="G198" s="2">
        <f t="shared" si="0"/>
        <v>3229621.5341800004</v>
      </c>
      <c r="H198" s="2">
        <f t="shared" si="1"/>
        <v>0.53000000026077032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804558.34</v>
      </c>
      <c r="D199" s="1">
        <f>'PR-RAS'!E203</f>
        <v>0</v>
      </c>
      <c r="E199" s="1">
        <v>0</v>
      </c>
      <c r="F199" s="1">
        <v>0</v>
      </c>
      <c r="G199" s="2">
        <f t="shared" si="0"/>
        <v>159302.55132</v>
      </c>
      <c r="H199" s="2">
        <f t="shared" si="1"/>
        <v>0.33999999996740371</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4723738.62</v>
      </c>
      <c r="D201" s="1">
        <f>'PR-RAS'!E205</f>
        <v>5414725.9000000004</v>
      </c>
      <c r="E201" s="1">
        <v>0</v>
      </c>
      <c r="F201" s="1">
        <v>0</v>
      </c>
      <c r="G201" s="2">
        <f t="shared" si="0"/>
        <v>3110638.0840000007</v>
      </c>
      <c r="H201" s="2">
        <f t="shared" si="1"/>
        <v>0.47999999951571226</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18134.59</v>
      </c>
      <c r="E203" s="1">
        <v>0</v>
      </c>
      <c r="F203" s="1">
        <v>0</v>
      </c>
      <c r="G203" s="2">
        <f t="shared" si="0"/>
        <v>7326.3743600000007</v>
      </c>
      <c r="H203" s="2">
        <f t="shared" si="1"/>
        <v>0.40999999999985448</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1751201.83</v>
      </c>
      <c r="D206" s="1">
        <f>'PR-RAS'!E210</f>
        <v>3119315.67</v>
      </c>
      <c r="E206" s="1">
        <v>0</v>
      </c>
      <c r="F206" s="1">
        <v>0</v>
      </c>
      <c r="G206" s="2">
        <f t="shared" si="0"/>
        <v>1637915.7998499998</v>
      </c>
      <c r="H206" s="2">
        <f t="shared" si="1"/>
        <v>0.5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366846.59</v>
      </c>
      <c r="D207" s="1">
        <f>'PR-RAS'!E211</f>
        <v>315849.15000000002</v>
      </c>
      <c r="E207" s="1">
        <v>0</v>
      </c>
      <c r="F207" s="1">
        <v>0</v>
      </c>
      <c r="G207" s="2">
        <f t="shared" si="0"/>
        <v>205700.24734</v>
      </c>
      <c r="H207" s="2">
        <f t="shared" si="1"/>
        <v>0.55999999999767169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100</v>
      </c>
      <c r="D208" s="1">
        <f>'PR-RAS'!E212</f>
        <v>0</v>
      </c>
      <c r="E208" s="1">
        <v>0</v>
      </c>
      <c r="F208" s="1">
        <v>0</v>
      </c>
      <c r="G208" s="2">
        <f t="shared" si="0"/>
        <v>20.7</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1288478.6599999999</v>
      </c>
      <c r="D209" s="1">
        <f>'PR-RAS'!E213</f>
        <v>2696905.41</v>
      </c>
      <c r="E209" s="1">
        <v>0</v>
      </c>
      <c r="F209" s="1">
        <v>0</v>
      </c>
      <c r="G209" s="2">
        <f t="shared" si="0"/>
        <v>1389916.21184</v>
      </c>
      <c r="H209" s="2">
        <f t="shared" si="1"/>
        <v>0.75000000023283064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95776.58</v>
      </c>
      <c r="D210" s="1">
        <f>'PR-RAS'!E214</f>
        <v>106561.11</v>
      </c>
      <c r="E210" s="1">
        <v>0</v>
      </c>
      <c r="F210" s="1">
        <v>0</v>
      </c>
      <c r="G210" s="2">
        <f t="shared" si="0"/>
        <v>64559.849199999997</v>
      </c>
      <c r="H210" s="2">
        <f t="shared" si="1"/>
        <v>0.52999999999883585</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151145383.62</v>
      </c>
      <c r="D211" s="1">
        <f>'PR-RAS'!E215</f>
        <v>217988470.88999999</v>
      </c>
      <c r="E211" s="1">
        <v>0</v>
      </c>
      <c r="F211" s="1">
        <v>0</v>
      </c>
      <c r="G211" s="2">
        <f t="shared" si="0"/>
        <v>123295688.33399999</v>
      </c>
      <c r="H211" s="2">
        <f t="shared" si="1"/>
        <v>0.49000000953674316</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148123588.90000001</v>
      </c>
      <c r="D212" s="1">
        <f>'PR-RAS'!E216</f>
        <v>212260113.19</v>
      </c>
      <c r="E212" s="1">
        <v>0</v>
      </c>
      <c r="F212" s="1">
        <v>0</v>
      </c>
      <c r="G212" s="2">
        <f t="shared" si="0"/>
        <v>120827845.02407999</v>
      </c>
      <c r="H212" s="2">
        <f t="shared" si="1"/>
        <v>0.28999999165534973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148123588.90000001</v>
      </c>
      <c r="D214" s="1">
        <f>'PR-RAS'!E218</f>
        <v>212260113.19</v>
      </c>
      <c r="E214" s="1">
        <v>0</v>
      </c>
      <c r="F214" s="1">
        <v>0</v>
      </c>
      <c r="G214" s="2">
        <f t="shared" si="0"/>
        <v>121973132.65463999</v>
      </c>
      <c r="H214" s="2">
        <f t="shared" si="1"/>
        <v>0.28999999165534973</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3021794.7199999997</v>
      </c>
      <c r="D215" s="1">
        <f>'PR-RAS'!E219</f>
        <v>5728357.7000000002</v>
      </c>
      <c r="E215" s="1">
        <v>0</v>
      </c>
      <c r="F215" s="1">
        <v>0</v>
      </c>
      <c r="G215" s="2">
        <f t="shared" si="0"/>
        <v>3098401.1656800001</v>
      </c>
      <c r="H215" s="2">
        <f t="shared" si="1"/>
        <v>0.58000000007450581</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694686.63</v>
      </c>
      <c r="D217" s="1">
        <f>'PR-RAS'!E221</f>
        <v>1982016.7</v>
      </c>
      <c r="E217" s="1">
        <v>0</v>
      </c>
      <c r="F217" s="1">
        <v>0</v>
      </c>
      <c r="G217" s="2">
        <f t="shared" si="0"/>
        <v>1006283.52648</v>
      </c>
      <c r="H217" s="2">
        <f t="shared" si="1"/>
        <v>0.67000000004190952</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2327108.09</v>
      </c>
      <c r="D218" s="1">
        <f>'PR-RAS'!E222</f>
        <v>3746341</v>
      </c>
      <c r="E218" s="1">
        <v>0</v>
      </c>
      <c r="F218" s="1">
        <v>0</v>
      </c>
      <c r="G218" s="2">
        <f t="shared" si="0"/>
        <v>2130894.4495299999</v>
      </c>
      <c r="H218" s="2">
        <f t="shared" si="1"/>
        <v>8.9999999850988388E-2</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400100530.39999998</v>
      </c>
      <c r="D220" s="1">
        <f>'PR-RAS'!E224</f>
        <v>488260283.43999994</v>
      </c>
      <c r="E220" s="1">
        <v>0</v>
      </c>
      <c r="F220" s="1">
        <v>0</v>
      </c>
      <c r="G220" s="2">
        <f t="shared" si="0"/>
        <v>301480020.30431992</v>
      </c>
      <c r="H220" s="2">
        <f t="shared" si="1"/>
        <v>0.83999991416931152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79472.41</v>
      </c>
      <c r="D221" s="1">
        <f>'PR-RAS'!E225</f>
        <v>0</v>
      </c>
      <c r="E221" s="1">
        <v>0</v>
      </c>
      <c r="F221" s="1">
        <v>0</v>
      </c>
      <c r="G221" s="2">
        <f t="shared" si="0"/>
        <v>17483.930200000003</v>
      </c>
      <c r="H221" s="2">
        <f t="shared" si="1"/>
        <v>0.41000000000349246</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79472.41</v>
      </c>
      <c r="D222" s="1">
        <f>'PR-RAS'!E226</f>
        <v>0</v>
      </c>
      <c r="E222" s="1">
        <v>0</v>
      </c>
      <c r="F222" s="1">
        <v>0</v>
      </c>
      <c r="G222" s="2">
        <f t="shared" si="0"/>
        <v>17563.402610000001</v>
      </c>
      <c r="H222" s="2">
        <f t="shared" si="1"/>
        <v>0.41000000000349246</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15446473.560000001</v>
      </c>
      <c r="D227" s="1">
        <f>'PR-RAS'!E231</f>
        <v>22069145.440000001</v>
      </c>
      <c r="E227" s="1">
        <v>0</v>
      </c>
      <c r="F227" s="1">
        <v>0</v>
      </c>
      <c r="G227" s="2">
        <f t="shared" si="0"/>
        <v>13466156.763440002</v>
      </c>
      <c r="H227" s="2">
        <f t="shared" si="1"/>
        <v>0.88000000081956387</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15446473.560000001</v>
      </c>
      <c r="D228" s="1">
        <f>'PR-RAS'!E232</f>
        <v>21923559.09</v>
      </c>
      <c r="E228" s="1">
        <v>0</v>
      </c>
      <c r="F228" s="1">
        <v>0</v>
      </c>
      <c r="G228" s="2">
        <f t="shared" si="0"/>
        <v>13459645.32498</v>
      </c>
      <c r="H228" s="2">
        <f t="shared" si="1"/>
        <v>0.52999999932944775</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145586.35</v>
      </c>
      <c r="E229" s="1">
        <v>0</v>
      </c>
      <c r="F229" s="1">
        <v>0</v>
      </c>
      <c r="G229" s="2">
        <f t="shared" si="0"/>
        <v>66387.375599999999</v>
      </c>
      <c r="H229" s="2">
        <f t="shared" si="1"/>
        <v>0.35000000000582077</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8717802.5099999998</v>
      </c>
      <c r="D232" s="1">
        <f>'PR-RAS'!E236</f>
        <v>11860881.630000001</v>
      </c>
      <c r="E232" s="1">
        <v>0</v>
      </c>
      <c r="F232" s="1">
        <v>0</v>
      </c>
      <c r="G232" s="2">
        <f t="shared" si="0"/>
        <v>7493539.6928700013</v>
      </c>
      <c r="H232" s="2">
        <f t="shared" si="1"/>
        <v>0.85999999940395355</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8717802.5099999998</v>
      </c>
      <c r="D233" s="1">
        <f>'PR-RAS'!E237</f>
        <v>11860881.630000001</v>
      </c>
      <c r="E233" s="1">
        <v>0</v>
      </c>
      <c r="F233" s="1">
        <v>0</v>
      </c>
      <c r="G233" s="2">
        <f t="shared" si="0"/>
        <v>7525979.2586400015</v>
      </c>
      <c r="H233" s="2">
        <f t="shared" si="1"/>
        <v>0.85999999940395355</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368257372.38999999</v>
      </c>
      <c r="D236" s="1">
        <f>'PR-RAS'!E240</f>
        <v>446204750.85999995</v>
      </c>
      <c r="E236" s="1">
        <v>0</v>
      </c>
      <c r="F236" s="1">
        <v>0</v>
      </c>
      <c r="G236" s="2">
        <f t="shared" si="0"/>
        <v>296256715.41584998</v>
      </c>
      <c r="H236" s="2">
        <f t="shared" si="1"/>
        <v>0.53000003099441528</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340898698.13</v>
      </c>
      <c r="D237" s="1">
        <f>'PR-RAS'!E241</f>
        <v>414728629.01999998</v>
      </c>
      <c r="E237" s="1">
        <v>0</v>
      </c>
      <c r="F237" s="1">
        <v>0</v>
      </c>
      <c r="G237" s="2">
        <f t="shared" si="0"/>
        <v>276204005.65612</v>
      </c>
      <c r="H237" s="2">
        <f t="shared" si="1"/>
        <v>0.14999997615814209</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25666639.800000001</v>
      </c>
      <c r="D238" s="1">
        <f>'PR-RAS'!E242</f>
        <v>30453484.149999999</v>
      </c>
      <c r="E238" s="1">
        <v>0</v>
      </c>
      <c r="F238" s="1">
        <v>0</v>
      </c>
      <c r="G238" s="2">
        <f t="shared" si="0"/>
        <v>20517945.119699996</v>
      </c>
      <c r="H238" s="2">
        <f t="shared" si="1"/>
        <v>0.34999999776482582</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1692034.46</v>
      </c>
      <c r="D239" s="1">
        <f>'PR-RAS'!E243</f>
        <v>1022637.69</v>
      </c>
      <c r="E239" s="1">
        <v>0</v>
      </c>
      <c r="F239" s="1">
        <v>0</v>
      </c>
      <c r="G239" s="2">
        <f t="shared" si="0"/>
        <v>889479.74191999994</v>
      </c>
      <c r="H239" s="2">
        <f t="shared" si="1"/>
        <v>0.77000000001862645</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2441312.2599999998</v>
      </c>
      <c r="D240" s="1">
        <f>'PR-RAS'!E244</f>
        <v>0</v>
      </c>
      <c r="E240" s="1">
        <v>0</v>
      </c>
      <c r="F240" s="1">
        <v>0</v>
      </c>
      <c r="G240" s="2">
        <f t="shared" si="0"/>
        <v>583473.63013999991</v>
      </c>
      <c r="H240" s="2">
        <f t="shared" si="1"/>
        <v>0.25999999977648258</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321.07</v>
      </c>
      <c r="D241" s="1">
        <f>'PR-RAS'!E245</f>
        <v>0</v>
      </c>
      <c r="E241" s="1">
        <v>0</v>
      </c>
      <c r="F241" s="1">
        <v>0</v>
      </c>
      <c r="G241" s="2">
        <f t="shared" si="0"/>
        <v>77.056799999999996</v>
      </c>
      <c r="H241" s="2">
        <f t="shared" si="1"/>
        <v>6.9999999999993179E-2</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2440991.19</v>
      </c>
      <c r="D242" s="1">
        <f>'PR-RAS'!E246</f>
        <v>0</v>
      </c>
      <c r="E242" s="1">
        <v>0</v>
      </c>
      <c r="F242" s="1">
        <v>0</v>
      </c>
      <c r="G242" s="2">
        <f t="shared" si="0"/>
        <v>588278.87679000001</v>
      </c>
      <c r="H242" s="2">
        <f t="shared" si="1"/>
        <v>0.18999999994412065</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5158097.2700000005</v>
      </c>
      <c r="D243" s="1">
        <f>'PR-RAS'!E247</f>
        <v>8125505.5099999998</v>
      </c>
      <c r="E243" s="1">
        <v>0</v>
      </c>
      <c r="F243" s="1">
        <v>0</v>
      </c>
      <c r="G243" s="2">
        <f t="shared" si="0"/>
        <v>5181004.2061799997</v>
      </c>
      <c r="H243" s="2">
        <f t="shared" si="1"/>
        <v>0.76000000070780516</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719272.3</v>
      </c>
      <c r="D244" s="1">
        <f>'PR-RAS'!E248</f>
        <v>3696942.68</v>
      </c>
      <c r="E244" s="1">
        <v>0</v>
      </c>
      <c r="F244" s="1">
        <v>0</v>
      </c>
      <c r="G244" s="2">
        <f t="shared" si="0"/>
        <v>1971497.3113800001</v>
      </c>
      <c r="H244" s="2">
        <f t="shared" si="1"/>
        <v>0.61999999987892807</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1205469.01</v>
      </c>
      <c r="D245" s="1">
        <f>'PR-RAS'!E249</f>
        <v>1203000</v>
      </c>
      <c r="E245" s="1">
        <v>0</v>
      </c>
      <c r="F245" s="1">
        <v>0</v>
      </c>
      <c r="G245" s="2">
        <f t="shared" si="0"/>
        <v>881198.43843999994</v>
      </c>
      <c r="H245" s="2">
        <f t="shared" si="1"/>
        <v>1.0000000009313226E-2</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3106039</v>
      </c>
      <c r="D246" s="1">
        <f>'PR-RAS'!E250</f>
        <v>3225562.83</v>
      </c>
      <c r="E246" s="1">
        <v>0</v>
      </c>
      <c r="F246" s="1">
        <v>0</v>
      </c>
      <c r="G246" s="2">
        <f t="shared" si="0"/>
        <v>2341505.3417000002</v>
      </c>
      <c r="H246" s="2">
        <f t="shared" si="1"/>
        <v>0.16999999992549419</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127316.96</v>
      </c>
      <c r="D247" s="1">
        <f>'PR-RAS'!E251</f>
        <v>0</v>
      </c>
      <c r="E247" s="1">
        <v>0</v>
      </c>
      <c r="F247" s="1">
        <v>0</v>
      </c>
      <c r="G247" s="2">
        <f t="shared" si="0"/>
        <v>31319.972160000001</v>
      </c>
      <c r="H247" s="2">
        <f t="shared" si="1"/>
        <v>3.9999999993597157E-2</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85921863.910000011</v>
      </c>
      <c r="D248" s="1">
        <f>'PR-RAS'!E252</f>
        <v>65111123.450000003</v>
      </c>
      <c r="E248" s="1">
        <v>0</v>
      </c>
      <c r="F248" s="1">
        <v>0</v>
      </c>
      <c r="G248" s="2">
        <f t="shared" si="0"/>
        <v>53387595.370070003</v>
      </c>
      <c r="H248" s="2">
        <f t="shared" si="1"/>
        <v>0.53999999165534973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85921863.910000011</v>
      </c>
      <c r="D255" s="1">
        <f>'PR-RAS'!E259</f>
        <v>65111123.450000003</v>
      </c>
      <c r="E255" s="1">
        <v>0</v>
      </c>
      <c r="F255" s="1">
        <v>0</v>
      </c>
      <c r="G255" s="2">
        <f t="shared" si="0"/>
        <v>54900604.145740002</v>
      </c>
      <c r="H255" s="2">
        <f t="shared" si="1"/>
        <v>0.53999999165534973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72490955.930000007</v>
      </c>
      <c r="D256" s="1">
        <f>'PR-RAS'!E260</f>
        <v>40945499.759999998</v>
      </c>
      <c r="E256" s="1">
        <v>0</v>
      </c>
      <c r="F256" s="1">
        <v>0</v>
      </c>
      <c r="G256" s="2">
        <f t="shared" si="0"/>
        <v>39367398.639749996</v>
      </c>
      <c r="H256" s="2">
        <f t="shared" si="1"/>
        <v>0.30999999493360519</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13430907.98</v>
      </c>
      <c r="D257" s="1">
        <f>'PR-RAS'!E261</f>
        <v>24165623.690000001</v>
      </c>
      <c r="E257" s="1">
        <v>0</v>
      </c>
      <c r="F257" s="1">
        <v>0</v>
      </c>
      <c r="G257" s="2">
        <f t="shared" si="0"/>
        <v>15811111.772160001</v>
      </c>
      <c r="H257" s="2">
        <f t="shared" si="1"/>
        <v>0.32999999821186066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121513243.09999999</v>
      </c>
      <c r="D259" s="1">
        <f>'PR-RAS'!E263</f>
        <v>364919464.21000004</v>
      </c>
      <c r="E259" s="1">
        <v>0</v>
      </c>
      <c r="F259" s="1">
        <v>0</v>
      </c>
      <c r="G259" s="2">
        <f t="shared" si="0"/>
        <v>219648860.25216004</v>
      </c>
      <c r="H259" s="2">
        <f t="shared" si="1"/>
        <v>0.31000003218650818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50829804.159999996</v>
      </c>
      <c r="D260" s="1">
        <f>'PR-RAS'!E264</f>
        <v>74831360.340000004</v>
      </c>
      <c r="E260" s="1">
        <v>0</v>
      </c>
      <c r="F260" s="1">
        <v>0</v>
      </c>
      <c r="G260" s="2">
        <f t="shared" si="0"/>
        <v>51927563.933559999</v>
      </c>
      <c r="H260" s="2">
        <f t="shared" si="1"/>
        <v>0.5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50773912.509999998</v>
      </c>
      <c r="D261" s="1">
        <f>'PR-RAS'!E265</f>
        <v>74684547.079999998</v>
      </c>
      <c r="E261" s="1">
        <v>0</v>
      </c>
      <c r="F261" s="1">
        <v>0</v>
      </c>
      <c r="G261" s="2">
        <f t="shared" si="0"/>
        <v>52037181.734200001</v>
      </c>
      <c r="H261" s="2">
        <f t="shared" si="1"/>
        <v>0.57000000029802322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8348.9699999999993</v>
      </c>
      <c r="D262" s="1">
        <f>'PR-RAS'!E266</f>
        <v>29884.09</v>
      </c>
      <c r="E262" s="1">
        <v>0</v>
      </c>
      <c r="F262" s="1">
        <v>0</v>
      </c>
      <c r="G262" s="2">
        <f t="shared" si="0"/>
        <v>17778.576150000001</v>
      </c>
      <c r="H262" s="2">
        <f t="shared" si="1"/>
        <v>0.12000000000080036</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47542.68</v>
      </c>
      <c r="D263" s="1">
        <f>'PR-RAS'!E267</f>
        <v>116929.17</v>
      </c>
      <c r="E263" s="1">
        <v>0</v>
      </c>
      <c r="F263" s="1">
        <v>0</v>
      </c>
      <c r="G263" s="2">
        <f t="shared" si="0"/>
        <v>73727.067240000004</v>
      </c>
      <c r="H263" s="2">
        <f t="shared" si="1"/>
        <v>0.48999999999796273</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692007.71</v>
      </c>
      <c r="D264" s="1">
        <f>'PR-RAS'!E268</f>
        <v>786138.76</v>
      </c>
      <c r="E264" s="1">
        <v>0</v>
      </c>
      <c r="F264" s="1">
        <v>0</v>
      </c>
      <c r="G264" s="2">
        <f t="shared" si="0"/>
        <v>595507.01549000002</v>
      </c>
      <c r="H264" s="2">
        <f t="shared" si="1"/>
        <v>0.53000000002793968</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77716.87</v>
      </c>
      <c r="D265" s="1">
        <f>'PR-RAS'!E269</f>
        <v>0</v>
      </c>
      <c r="E265" s="1">
        <v>0</v>
      </c>
      <c r="F265" s="1">
        <v>0</v>
      </c>
      <c r="G265" s="2">
        <f t="shared" ref="G265:G521" si="8">(B265/1000)*(C265*1+D265*2)</f>
        <v>20517.253679999998</v>
      </c>
      <c r="H265" s="2">
        <f t="shared" ref="H265:H521" si="9">ABS(C265-ROUND(C265,0))+ABS(D265-ROUND(D265,0))</f>
        <v>0.13000000000465661</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614290.84</v>
      </c>
      <c r="D266" s="1">
        <f>'PR-RAS'!E270</f>
        <v>786138.76</v>
      </c>
      <c r="E266" s="1">
        <v>0</v>
      </c>
      <c r="F266" s="1">
        <v>0</v>
      </c>
      <c r="G266" s="2">
        <f t="shared" si="8"/>
        <v>579440.61540000001</v>
      </c>
      <c r="H266" s="2">
        <f t="shared" si="9"/>
        <v>0.40000000002328306</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12286316.689999999</v>
      </c>
      <c r="D269" s="1">
        <f>'PR-RAS'!E273</f>
        <v>8396858.8100000005</v>
      </c>
      <c r="E269" s="1">
        <v>0</v>
      </c>
      <c r="F269" s="1">
        <v>0</v>
      </c>
      <c r="G269" s="2">
        <f t="shared" si="8"/>
        <v>7793449.1950800009</v>
      </c>
      <c r="H269" s="2">
        <f t="shared" si="9"/>
        <v>0.5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10787090.359999999</v>
      </c>
      <c r="D270" s="1">
        <f>'PR-RAS'!E274</f>
        <v>7862668.3200000003</v>
      </c>
      <c r="E270" s="1">
        <v>0</v>
      </c>
      <c r="F270" s="1">
        <v>0</v>
      </c>
      <c r="G270" s="2">
        <f t="shared" si="8"/>
        <v>7131842.8630000008</v>
      </c>
      <c r="H270" s="2">
        <f t="shared" si="9"/>
        <v>0.67999999970197678</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106915.58</v>
      </c>
      <c r="D273" s="1">
        <f>'PR-RAS'!E277</f>
        <v>0</v>
      </c>
      <c r="E273" s="1">
        <v>0</v>
      </c>
      <c r="F273" s="1">
        <v>0</v>
      </c>
      <c r="G273" s="2">
        <f t="shared" si="8"/>
        <v>29081.037760000003</v>
      </c>
      <c r="H273" s="2">
        <f t="shared" si="9"/>
        <v>0.41999999999825377</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1392310.75</v>
      </c>
      <c r="D274" s="1">
        <f>'PR-RAS'!E278</f>
        <v>534190.49</v>
      </c>
      <c r="E274" s="1">
        <v>0</v>
      </c>
      <c r="F274" s="1">
        <v>0</v>
      </c>
      <c r="G274" s="2">
        <f t="shared" si="8"/>
        <v>671768.84229000006</v>
      </c>
      <c r="H274" s="2">
        <f t="shared" si="9"/>
        <v>0.73999999999068677</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57705114.539999999</v>
      </c>
      <c r="D275" s="1">
        <f>'PR-RAS'!E279</f>
        <v>280905106.30000001</v>
      </c>
      <c r="E275" s="1">
        <v>0</v>
      </c>
      <c r="F275" s="1">
        <v>0</v>
      </c>
      <c r="G275" s="2">
        <f t="shared" si="8"/>
        <v>169747199.63636002</v>
      </c>
      <c r="H275" s="2">
        <f t="shared" si="9"/>
        <v>0.76000001281499863</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49916128.990000002</v>
      </c>
      <c r="D276" s="1">
        <f>'PR-RAS'!E280</f>
        <v>280905106.30000001</v>
      </c>
      <c r="E276" s="1">
        <v>0</v>
      </c>
      <c r="F276" s="1">
        <v>0</v>
      </c>
      <c r="G276" s="2">
        <f t="shared" si="8"/>
        <v>168224743.93725002</v>
      </c>
      <c r="H276" s="2">
        <f t="shared" si="9"/>
        <v>0.31000000983476639</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7788985.5499999998</v>
      </c>
      <c r="D279" s="1">
        <f>'PR-RAS'!E283</f>
        <v>0</v>
      </c>
      <c r="E279" s="1">
        <v>0</v>
      </c>
      <c r="F279" s="1">
        <v>0</v>
      </c>
      <c r="G279" s="2">
        <f t="shared" si="8"/>
        <v>2165337.9829000002</v>
      </c>
      <c r="H279" s="2">
        <f t="shared" si="9"/>
        <v>0.45000000018626451</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1162288742.01</v>
      </c>
      <c r="D285" s="1">
        <f>'PR-RAS'!E289</f>
        <v>1543103140.95</v>
      </c>
      <c r="E285" s="1">
        <v>0</v>
      </c>
      <c r="F285" s="1">
        <v>0</v>
      </c>
      <c r="G285" s="2">
        <f t="shared" si="8"/>
        <v>1206572586.7904398</v>
      </c>
      <c r="H285" s="2">
        <f t="shared" si="9"/>
        <v>5.9999942779541016E-2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303520278.25999975</v>
      </c>
      <c r="D286" s="1">
        <f>'PR-RAS'!E290</f>
        <v>68295746.620000124</v>
      </c>
      <c r="E286" s="1">
        <v>0</v>
      </c>
      <c r="F286" s="1">
        <v>0</v>
      </c>
      <c r="G286" s="2">
        <f t="shared" si="8"/>
        <v>125431854.87749998</v>
      </c>
      <c r="H286" s="2">
        <f t="shared" si="9"/>
        <v>0.6399996280670166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779375489.29999995</v>
      </c>
      <c r="D288" s="1">
        <f>'PR-RAS'!E292</f>
        <v>1088868381.73</v>
      </c>
      <c r="E288" s="1">
        <v>0</v>
      </c>
      <c r="F288" s="1">
        <v>0</v>
      </c>
      <c r="G288" s="2">
        <f t="shared" si="8"/>
        <v>848691216.54211998</v>
      </c>
      <c r="H288" s="2">
        <f t="shared" si="9"/>
        <v>0.56999993324279785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62514136.799999997</v>
      </c>
      <c r="D290" s="1">
        <f>'PR-RAS'!E294</f>
        <v>55975132.960000001</v>
      </c>
      <c r="E290" s="1">
        <v>0</v>
      </c>
      <c r="F290" s="1">
        <v>0</v>
      </c>
      <c r="G290" s="2">
        <f t="shared" si="8"/>
        <v>50420212.386079997</v>
      </c>
      <c r="H290" s="2">
        <f t="shared" si="9"/>
        <v>0.24000000208616257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228.3</v>
      </c>
      <c r="E291" s="1">
        <v>0</v>
      </c>
      <c r="F291" s="1">
        <v>0</v>
      </c>
      <c r="G291" s="2">
        <f t="shared" si="8"/>
        <v>132.41399999999999</v>
      </c>
      <c r="H291" s="2">
        <f t="shared" si="9"/>
        <v>0.30000000000001137</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7849365.7000000011</v>
      </c>
      <c r="D293" s="1">
        <f>'PR-RAS'!E298</f>
        <v>248115899.61000001</v>
      </c>
      <c r="E293" s="1">
        <v>0</v>
      </c>
      <c r="F293" s="1">
        <v>0</v>
      </c>
      <c r="G293" s="2">
        <f t="shared" si="8"/>
        <v>147191700.15663999</v>
      </c>
      <c r="H293" s="2">
        <f t="shared" si="9"/>
        <v>0.68999998457729816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3353444.52</v>
      </c>
      <c r="D294" s="1">
        <f>'PR-RAS'!E299</f>
        <v>37298774.339999996</v>
      </c>
      <c r="E294" s="1">
        <v>0</v>
      </c>
      <c r="F294" s="1">
        <v>0</v>
      </c>
      <c r="G294" s="2">
        <f t="shared" si="8"/>
        <v>22839641.007599995</v>
      </c>
      <c r="H294" s="2">
        <f t="shared" si="9"/>
        <v>0.81999999610707164</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3215473.17</v>
      </c>
      <c r="D295" s="1">
        <f>'PR-RAS'!E300</f>
        <v>37166703.079999998</v>
      </c>
      <c r="E295" s="1">
        <v>0</v>
      </c>
      <c r="F295" s="1">
        <v>0</v>
      </c>
      <c r="G295" s="2">
        <f t="shared" si="8"/>
        <v>22799370.523019999</v>
      </c>
      <c r="H295" s="2">
        <f t="shared" si="9"/>
        <v>0.24999999813735485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3167434.01</v>
      </c>
      <c r="D296" s="1">
        <f>'PR-RAS'!E301</f>
        <v>37166703.079999998</v>
      </c>
      <c r="E296" s="1">
        <v>0</v>
      </c>
      <c r="F296" s="1">
        <v>0</v>
      </c>
      <c r="G296" s="2">
        <f t="shared" si="8"/>
        <v>22862747.85015</v>
      </c>
      <c r="H296" s="2">
        <f t="shared" si="9"/>
        <v>8.9999997988343239E-2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48039.16</v>
      </c>
      <c r="D297" s="1">
        <f>'PR-RAS'!E302</f>
        <v>0</v>
      </c>
      <c r="E297" s="1">
        <v>0</v>
      </c>
      <c r="F297" s="1">
        <v>0</v>
      </c>
      <c r="G297" s="2">
        <f t="shared" si="8"/>
        <v>14219.59136</v>
      </c>
      <c r="H297" s="2">
        <f t="shared" si="9"/>
        <v>0.16000000000349246</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137971.35</v>
      </c>
      <c r="D299" s="1">
        <f>'PR-RAS'!E304</f>
        <v>132071.26</v>
      </c>
      <c r="E299" s="1">
        <v>0</v>
      </c>
      <c r="F299" s="1">
        <v>0</v>
      </c>
      <c r="G299" s="2">
        <f t="shared" si="8"/>
        <v>119829.93325999999</v>
      </c>
      <c r="H299" s="2">
        <f t="shared" si="9"/>
        <v>0.61000000001513399</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51125.85</v>
      </c>
      <c r="D303" s="1">
        <f>'PR-RAS'!E308</f>
        <v>52163.62</v>
      </c>
      <c r="E303" s="1">
        <v>0</v>
      </c>
      <c r="F303" s="1">
        <v>0</v>
      </c>
      <c r="G303" s="2">
        <f t="shared" si="8"/>
        <v>46946.833179999994</v>
      </c>
      <c r="H303" s="2">
        <f t="shared" si="9"/>
        <v>0.52999999999883585</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86845.5</v>
      </c>
      <c r="D305" s="1">
        <f>'PR-RAS'!E310</f>
        <v>79907.64</v>
      </c>
      <c r="E305" s="1">
        <v>0</v>
      </c>
      <c r="F305" s="1">
        <v>0</v>
      </c>
      <c r="G305" s="2">
        <f t="shared" si="8"/>
        <v>74984.877120000005</v>
      </c>
      <c r="H305" s="2">
        <f t="shared" si="9"/>
        <v>0.86000000000058208</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4495921.1800000006</v>
      </c>
      <c r="D306" s="1">
        <f>'PR-RAS'!E311</f>
        <v>210817125.27000001</v>
      </c>
      <c r="E306" s="1">
        <v>0</v>
      </c>
      <c r="F306" s="1">
        <v>0</v>
      </c>
      <c r="G306" s="2">
        <f t="shared" si="8"/>
        <v>129969702.37460001</v>
      </c>
      <c r="H306" s="2">
        <f t="shared" si="9"/>
        <v>0.45000001136213541</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4495257.57</v>
      </c>
      <c r="D307" s="1">
        <f>'PR-RAS'!E312</f>
        <v>199332175.27000001</v>
      </c>
      <c r="E307" s="1">
        <v>0</v>
      </c>
      <c r="F307" s="1">
        <v>0</v>
      </c>
      <c r="G307" s="2">
        <f t="shared" si="8"/>
        <v>123366840.08166</v>
      </c>
      <c r="H307" s="2">
        <f t="shared" si="9"/>
        <v>0.70000001043081284</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4380376.4800000004</v>
      </c>
      <c r="D308" s="1">
        <f>'PR-RAS'!E313</f>
        <v>3486537.08</v>
      </c>
      <c r="E308" s="1">
        <v>0</v>
      </c>
      <c r="F308" s="1">
        <v>0</v>
      </c>
      <c r="G308" s="2">
        <f t="shared" si="8"/>
        <v>3485509.3464800003</v>
      </c>
      <c r="H308" s="2">
        <f t="shared" si="9"/>
        <v>0.56000000052154064</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114881.09</v>
      </c>
      <c r="D309" s="1">
        <f>'PR-RAS'!E314</f>
        <v>195845638.19</v>
      </c>
      <c r="E309" s="1">
        <v>0</v>
      </c>
      <c r="F309" s="1">
        <v>0</v>
      </c>
      <c r="G309" s="2">
        <f t="shared" si="8"/>
        <v>120676296.50075999</v>
      </c>
      <c r="H309" s="2">
        <f t="shared" si="9"/>
        <v>0.27999999761232175</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663.61</v>
      </c>
      <c r="D312" s="1">
        <f>'PR-RAS'!E317</f>
        <v>11462500</v>
      </c>
      <c r="E312" s="1">
        <v>0</v>
      </c>
      <c r="F312" s="1">
        <v>0</v>
      </c>
      <c r="G312" s="2">
        <f t="shared" si="8"/>
        <v>7129881.3827099996</v>
      </c>
      <c r="H312" s="2">
        <f t="shared" si="9"/>
        <v>0.38999999999998636</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663.61</v>
      </c>
      <c r="D313" s="1">
        <f>'PR-RAS'!E318</f>
        <v>0</v>
      </c>
      <c r="E313" s="1">
        <v>0</v>
      </c>
      <c r="F313" s="1">
        <v>0</v>
      </c>
      <c r="G313" s="2">
        <f t="shared" si="8"/>
        <v>207.04632000000001</v>
      </c>
      <c r="H313" s="2">
        <f t="shared" si="9"/>
        <v>0.38999999999998636</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11462500</v>
      </c>
      <c r="E319" s="1">
        <v>0</v>
      </c>
      <c r="F319" s="1">
        <v>0</v>
      </c>
      <c r="G319" s="2">
        <f t="shared" si="8"/>
        <v>7290150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22450</v>
      </c>
      <c r="E321" s="1">
        <v>0</v>
      </c>
      <c r="F321" s="1">
        <v>0</v>
      </c>
      <c r="G321" s="2">
        <f t="shared" si="8"/>
        <v>14368</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22450</v>
      </c>
      <c r="E322" s="1">
        <v>0</v>
      </c>
      <c r="F322" s="1">
        <v>0</v>
      </c>
      <c r="G322" s="2">
        <f t="shared" si="8"/>
        <v>14412.9</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123525320.30999999</v>
      </c>
      <c r="D345" s="1">
        <f>'PR-RAS'!E350</f>
        <v>193070675.25999999</v>
      </c>
      <c r="E345" s="1">
        <v>0</v>
      </c>
      <c r="F345" s="1">
        <v>0</v>
      </c>
      <c r="G345" s="2">
        <f t="shared" si="8"/>
        <v>175325334.76551998</v>
      </c>
      <c r="H345" s="2">
        <f t="shared" si="9"/>
        <v>0.56999997794628143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7732204.2800000003</v>
      </c>
      <c r="D346" s="1">
        <f>'PR-RAS'!E351</f>
        <v>8112860.0099999998</v>
      </c>
      <c r="E346" s="1">
        <v>0</v>
      </c>
      <c r="F346" s="1">
        <v>0</v>
      </c>
      <c r="G346" s="2">
        <f t="shared" si="8"/>
        <v>8265483.8834999995</v>
      </c>
      <c r="H346" s="2">
        <f t="shared" si="9"/>
        <v>0.2900000000372529</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6795686.7000000002</v>
      </c>
      <c r="D347" s="1">
        <f>'PR-RAS'!E352</f>
        <v>6720544.3200000003</v>
      </c>
      <c r="E347" s="1">
        <v>0</v>
      </c>
      <c r="F347" s="1">
        <v>0</v>
      </c>
      <c r="G347" s="2">
        <f t="shared" si="8"/>
        <v>7001924.2676399993</v>
      </c>
      <c r="H347" s="2">
        <f t="shared" si="9"/>
        <v>0.62000000011175871</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6795686.7000000002</v>
      </c>
      <c r="D348" s="1">
        <f>'PR-RAS'!E353</f>
        <v>6720544.3200000003</v>
      </c>
      <c r="E348" s="1">
        <v>0</v>
      </c>
      <c r="F348" s="1">
        <v>0</v>
      </c>
      <c r="G348" s="2">
        <f t="shared" si="8"/>
        <v>7022161.0429799994</v>
      </c>
      <c r="H348" s="2">
        <f t="shared" si="9"/>
        <v>0.62000000011175871</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936517.58</v>
      </c>
      <c r="D351" s="1">
        <f>'PR-RAS'!E356</f>
        <v>1392315.69</v>
      </c>
      <c r="E351" s="1">
        <v>0</v>
      </c>
      <c r="F351" s="1">
        <v>0</v>
      </c>
      <c r="G351" s="2">
        <f t="shared" si="8"/>
        <v>1302402.1359999999</v>
      </c>
      <c r="H351" s="2">
        <f t="shared" si="9"/>
        <v>0.73000000009778887</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936517.58</v>
      </c>
      <c r="D354" s="1">
        <f>'PR-RAS'!E359</f>
        <v>1392315.69</v>
      </c>
      <c r="E354" s="1">
        <v>0</v>
      </c>
      <c r="F354" s="1">
        <v>0</v>
      </c>
      <c r="G354" s="2">
        <f t="shared" si="8"/>
        <v>1313565.5828799999</v>
      </c>
      <c r="H354" s="2">
        <f t="shared" si="9"/>
        <v>0.73000000009778887</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76355357.219999984</v>
      </c>
      <c r="D358" s="1">
        <f>'PR-RAS'!E363</f>
        <v>132184674.47999999</v>
      </c>
      <c r="E358" s="1">
        <v>0</v>
      </c>
      <c r="F358" s="1">
        <v>0</v>
      </c>
      <c r="G358" s="2">
        <f t="shared" si="8"/>
        <v>121638720.10625997</v>
      </c>
      <c r="H358" s="2">
        <f t="shared" si="9"/>
        <v>0.69999997317790985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69412087.429999992</v>
      </c>
      <c r="D359" s="1">
        <f>'PR-RAS'!E364</f>
        <v>110919106.78</v>
      </c>
      <c r="E359" s="1">
        <v>0</v>
      </c>
      <c r="F359" s="1">
        <v>0</v>
      </c>
      <c r="G359" s="2">
        <f t="shared" si="8"/>
        <v>104267607.75442</v>
      </c>
      <c r="H359" s="2">
        <f t="shared" si="9"/>
        <v>0.64999999105930328</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16</v>
      </c>
      <c r="D360" s="1">
        <f>'PR-RAS'!E365</f>
        <v>503009</v>
      </c>
      <c r="E360" s="1">
        <v>0</v>
      </c>
      <c r="F360" s="1">
        <v>0</v>
      </c>
      <c r="G360" s="2">
        <f t="shared" si="8"/>
        <v>361166.20600000001</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47879683.549999997</v>
      </c>
      <c r="D361" s="1">
        <f>'PR-RAS'!E366</f>
        <v>64415903.060000002</v>
      </c>
      <c r="E361" s="1">
        <v>0</v>
      </c>
      <c r="F361" s="1">
        <v>0</v>
      </c>
      <c r="G361" s="2">
        <f t="shared" si="8"/>
        <v>63616136.281200007</v>
      </c>
      <c r="H361" s="2">
        <f t="shared" si="9"/>
        <v>0.51000000536441803</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9198038.8300000001</v>
      </c>
      <c r="D362" s="1">
        <f>'PR-RAS'!E367</f>
        <v>9246737.1600000001</v>
      </c>
      <c r="E362" s="1">
        <v>0</v>
      </c>
      <c r="F362" s="1">
        <v>0</v>
      </c>
      <c r="G362" s="2">
        <f t="shared" si="8"/>
        <v>9996636.2471499983</v>
      </c>
      <c r="H362" s="2">
        <f t="shared" si="9"/>
        <v>0.33000000007450581</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12334349.050000001</v>
      </c>
      <c r="D363" s="1">
        <f>'PR-RAS'!E368</f>
        <v>36753457.560000002</v>
      </c>
      <c r="E363" s="1">
        <v>0</v>
      </c>
      <c r="F363" s="1">
        <v>0</v>
      </c>
      <c r="G363" s="2">
        <f t="shared" si="8"/>
        <v>31074537.62954</v>
      </c>
      <c r="H363" s="2">
        <f t="shared" si="9"/>
        <v>0.48999999836087227</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6416515.8499999996</v>
      </c>
      <c r="D364" s="1">
        <f>'PR-RAS'!E369</f>
        <v>16842745.890000001</v>
      </c>
      <c r="E364" s="1">
        <v>0</v>
      </c>
      <c r="F364" s="1">
        <v>0</v>
      </c>
      <c r="G364" s="2">
        <f t="shared" si="8"/>
        <v>14557028.769690001</v>
      </c>
      <c r="H364" s="2">
        <f t="shared" si="9"/>
        <v>0.25999999977648258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3694327.2</v>
      </c>
      <c r="D365" s="1">
        <f>'PR-RAS'!E370</f>
        <v>14750401.949999999</v>
      </c>
      <c r="E365" s="1">
        <v>0</v>
      </c>
      <c r="F365" s="1">
        <v>0</v>
      </c>
      <c r="G365" s="2">
        <f t="shared" si="8"/>
        <v>12083027.720399998</v>
      </c>
      <c r="H365" s="2">
        <f t="shared" si="9"/>
        <v>0.25000000093132257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433512.57</v>
      </c>
      <c r="D366" s="1">
        <f>'PR-RAS'!E371</f>
        <v>297385.13</v>
      </c>
      <c r="E366" s="1">
        <v>0</v>
      </c>
      <c r="F366" s="1">
        <v>0</v>
      </c>
      <c r="G366" s="2">
        <f t="shared" si="8"/>
        <v>375323.23295000003</v>
      </c>
      <c r="H366" s="2">
        <f t="shared" si="9"/>
        <v>0.55999999999767169</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1189450.76</v>
      </c>
      <c r="D367" s="1">
        <f>'PR-RAS'!E372</f>
        <v>613630.21</v>
      </c>
      <c r="E367" s="1">
        <v>0</v>
      </c>
      <c r="F367" s="1">
        <v>0</v>
      </c>
      <c r="G367" s="2">
        <f t="shared" si="8"/>
        <v>884516.29187999992</v>
      </c>
      <c r="H367" s="2">
        <f t="shared" si="9"/>
        <v>0.44999999995343387</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15740.59</v>
      </c>
      <c r="D369" s="1">
        <f>'PR-RAS'!E374</f>
        <v>4532.75</v>
      </c>
      <c r="E369" s="1">
        <v>0</v>
      </c>
      <c r="F369" s="1">
        <v>0</v>
      </c>
      <c r="G369" s="2">
        <f t="shared" si="8"/>
        <v>9128.6411200000002</v>
      </c>
      <c r="H369" s="2">
        <f t="shared" si="9"/>
        <v>0.65999999999985448</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22305.08</v>
      </c>
      <c r="D370" s="1">
        <f>'PR-RAS'!E375</f>
        <v>0</v>
      </c>
      <c r="E370" s="1">
        <v>0</v>
      </c>
      <c r="F370" s="1">
        <v>0</v>
      </c>
      <c r="G370" s="2">
        <f t="shared" si="8"/>
        <v>8230.5745200000001</v>
      </c>
      <c r="H370" s="2">
        <f t="shared" si="9"/>
        <v>8.000000000174623E-2</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1061179.6499999999</v>
      </c>
      <c r="D371" s="1">
        <f>'PR-RAS'!E376</f>
        <v>1176795.8500000001</v>
      </c>
      <c r="E371" s="1">
        <v>0</v>
      </c>
      <c r="F371" s="1">
        <v>0</v>
      </c>
      <c r="G371" s="2">
        <f t="shared" si="8"/>
        <v>1263465.3995000001</v>
      </c>
      <c r="H371" s="2">
        <f t="shared" si="9"/>
        <v>0.5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264672.14</v>
      </c>
      <c r="E373" s="1">
        <v>0</v>
      </c>
      <c r="F373" s="1">
        <v>0</v>
      </c>
      <c r="G373" s="2">
        <f t="shared" si="8"/>
        <v>196916.07216000001</v>
      </c>
      <c r="H373" s="2">
        <f t="shared" si="9"/>
        <v>0.14000000001396984</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264672.14</v>
      </c>
      <c r="E374" s="1">
        <v>0</v>
      </c>
      <c r="F374" s="1">
        <v>0</v>
      </c>
      <c r="G374" s="2">
        <f t="shared" si="8"/>
        <v>197445.41644</v>
      </c>
      <c r="H374" s="2">
        <f t="shared" si="9"/>
        <v>0.14000000001396984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431097.95</v>
      </c>
      <c r="D378" s="1">
        <f>'PR-RAS'!E383</f>
        <v>377105.32</v>
      </c>
      <c r="E378" s="1">
        <v>0</v>
      </c>
      <c r="F378" s="1">
        <v>0</v>
      </c>
      <c r="G378" s="2">
        <f t="shared" si="8"/>
        <v>446861.33843000006</v>
      </c>
      <c r="H378" s="2">
        <f t="shared" si="9"/>
        <v>0.36999999999534339</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431097.95</v>
      </c>
      <c r="D379" s="1">
        <f>'PR-RAS'!E384</f>
        <v>377105.32</v>
      </c>
      <c r="E379" s="1">
        <v>0</v>
      </c>
      <c r="F379" s="1">
        <v>0</v>
      </c>
      <c r="G379" s="2">
        <f t="shared" si="8"/>
        <v>448046.64702000003</v>
      </c>
      <c r="H379" s="2">
        <f t="shared" si="9"/>
        <v>0.36999999999534339</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2994268.66</v>
      </c>
      <c r="E383" s="1">
        <v>0</v>
      </c>
      <c r="F383" s="1">
        <v>0</v>
      </c>
      <c r="G383" s="2">
        <f t="shared" si="8"/>
        <v>2287621.25624</v>
      </c>
      <c r="H383" s="2">
        <f t="shared" si="9"/>
        <v>0.33999999985098839</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2994268.66</v>
      </c>
      <c r="E384" s="1">
        <v>0</v>
      </c>
      <c r="F384" s="1">
        <v>0</v>
      </c>
      <c r="G384" s="2">
        <f t="shared" si="8"/>
        <v>2293609.7935600001</v>
      </c>
      <c r="H384" s="2">
        <f t="shared" si="9"/>
        <v>0.33999999985098839</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95655.989999999991</v>
      </c>
      <c r="D386" s="1">
        <f>'PR-RAS'!E391</f>
        <v>786775.69000000006</v>
      </c>
      <c r="E386" s="1">
        <v>0</v>
      </c>
      <c r="F386" s="1">
        <v>0</v>
      </c>
      <c r="G386" s="2">
        <f t="shared" si="8"/>
        <v>642644.83745000011</v>
      </c>
      <c r="H386" s="2">
        <f t="shared" si="9"/>
        <v>0.31999999994877726</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50758.17</v>
      </c>
      <c r="D388" s="1">
        <f>'PR-RAS'!E393</f>
        <v>743213.8</v>
      </c>
      <c r="E388" s="1">
        <v>0</v>
      </c>
      <c r="F388" s="1">
        <v>0</v>
      </c>
      <c r="G388" s="2">
        <f t="shared" si="8"/>
        <v>594890.89299000008</v>
      </c>
      <c r="H388" s="2">
        <f t="shared" si="9"/>
        <v>0.36999999995168764</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44897.82</v>
      </c>
      <c r="D390" s="1">
        <f>'PR-RAS'!E395</f>
        <v>43561.89</v>
      </c>
      <c r="E390" s="1">
        <v>0</v>
      </c>
      <c r="F390" s="1">
        <v>0</v>
      </c>
      <c r="G390" s="2">
        <f t="shared" si="8"/>
        <v>51356.402400000006</v>
      </c>
      <c r="H390" s="2">
        <f t="shared" si="9"/>
        <v>0.29000000000087311</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39437758.810000002</v>
      </c>
      <c r="D397" s="1">
        <f>'PR-RAS'!E402</f>
        <v>52773140.770000003</v>
      </c>
      <c r="E397" s="1">
        <v>0</v>
      </c>
      <c r="F397" s="1">
        <v>0</v>
      </c>
      <c r="G397" s="2">
        <f t="shared" si="8"/>
        <v>57413679.97860001</v>
      </c>
      <c r="H397" s="2">
        <f t="shared" si="9"/>
        <v>0.41999999433755875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39437758.810000002</v>
      </c>
      <c r="D398" s="1">
        <f>'PR-RAS'!E403</f>
        <v>52773140.770000003</v>
      </c>
      <c r="E398" s="1">
        <v>0</v>
      </c>
      <c r="F398" s="1">
        <v>0</v>
      </c>
      <c r="G398" s="2">
        <f t="shared" si="8"/>
        <v>57558664.018950015</v>
      </c>
      <c r="H398" s="2">
        <f t="shared" si="9"/>
        <v>0.41999999433755875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55045224.350000024</v>
      </c>
      <c r="E402" s="1">
        <v>0</v>
      </c>
      <c r="F402" s="1">
        <v>0</v>
      </c>
      <c r="G402" s="2">
        <f t="shared" si="8"/>
        <v>44146269.928700022</v>
      </c>
      <c r="H402" s="2">
        <f t="shared" si="9"/>
        <v>0.35000002384185791</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115675954.60999998</v>
      </c>
      <c r="D403" s="1">
        <f>'PR-RAS'!E408</f>
        <v>0</v>
      </c>
      <c r="E403" s="1">
        <v>0</v>
      </c>
      <c r="F403" s="1">
        <v>0</v>
      </c>
      <c r="G403" s="2">
        <f t="shared" si="8"/>
        <v>46501733.753219999</v>
      </c>
      <c r="H403" s="2">
        <f t="shared" si="9"/>
        <v>0.39000001549720764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1096648005.1400001</v>
      </c>
      <c r="D405" s="1">
        <f>'PR-RAS'!E410</f>
        <v>1211485396.3099999</v>
      </c>
      <c r="E405" s="1">
        <v>0</v>
      </c>
      <c r="F405" s="1">
        <v>0</v>
      </c>
      <c r="G405" s="2">
        <f t="shared" si="8"/>
        <v>1421925994.2950401</v>
      </c>
      <c r="H405" s="2">
        <f t="shared" si="9"/>
        <v>0.45000004768371582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4798528.72</v>
      </c>
      <c r="D406" s="1">
        <f>'PR-RAS'!E411</f>
        <v>4729942.7</v>
      </c>
      <c r="E406" s="1">
        <v>0</v>
      </c>
      <c r="F406" s="1">
        <v>0</v>
      </c>
      <c r="G406" s="2">
        <f t="shared" si="8"/>
        <v>5774657.7186000012</v>
      </c>
      <c r="H406" s="2">
        <f t="shared" si="9"/>
        <v>0.58000000007450581</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1473658385.9699998</v>
      </c>
      <c r="D407" s="1">
        <f>'PR-RAS'!E412</f>
        <v>1859514787.1800003</v>
      </c>
      <c r="E407" s="1">
        <v>0</v>
      </c>
      <c r="F407" s="1">
        <v>0</v>
      </c>
      <c r="G407" s="2">
        <f t="shared" si="8"/>
        <v>2108231311.89398</v>
      </c>
      <c r="H407" s="2">
        <f t="shared" si="9"/>
        <v>0.21000051498413086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1285814062.3199999</v>
      </c>
      <c r="D408" s="1">
        <f>'PR-RAS'!E413</f>
        <v>1736173816.21</v>
      </c>
      <c r="E408" s="1">
        <v>0</v>
      </c>
      <c r="F408" s="1">
        <v>0</v>
      </c>
      <c r="G408" s="2">
        <f t="shared" si="8"/>
        <v>1936571809.7591798</v>
      </c>
      <c r="H408" s="2">
        <f t="shared" si="9"/>
        <v>0.52999997138977051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187844323.64999986</v>
      </c>
      <c r="D409" s="1">
        <f>'PR-RAS'!E414</f>
        <v>123340970.97000027</v>
      </c>
      <c r="E409" s="1">
        <v>0</v>
      </c>
      <c r="F409" s="1">
        <v>0</v>
      </c>
      <c r="G409" s="2">
        <f t="shared" si="8"/>
        <v>177286716.36072016</v>
      </c>
      <c r="H409" s="2">
        <f t="shared" si="9"/>
        <v>0.37999987602233887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317272515.84000015</v>
      </c>
      <c r="D412" s="1">
        <f>'PR-RAS'!E417</f>
        <v>122617014.57999992</v>
      </c>
      <c r="E412" s="1">
        <v>0</v>
      </c>
      <c r="F412" s="1">
        <v>0</v>
      </c>
      <c r="G412" s="2">
        <f t="shared" si="8"/>
        <v>231190189.99499997</v>
      </c>
      <c r="H412" s="2">
        <f t="shared" si="9"/>
        <v>0.57999992370605469</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67312665.519999996</v>
      </c>
      <c r="D413" s="1">
        <f>'PR-RAS'!E418</f>
        <v>60705075.660000004</v>
      </c>
      <c r="E413" s="1">
        <v>0</v>
      </c>
      <c r="F413" s="1">
        <v>0</v>
      </c>
      <c r="G413" s="2">
        <f t="shared" si="8"/>
        <v>77753800.538079992</v>
      </c>
      <c r="H413" s="2">
        <f t="shared" si="9"/>
        <v>0.82000000029802322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124281637.69</v>
      </c>
      <c r="D414" s="1">
        <f>'PR-RAS'!E420</f>
        <v>42172606.289999999</v>
      </c>
      <c r="E414" s="1">
        <v>0</v>
      </c>
      <c r="F414" s="1">
        <v>0</v>
      </c>
      <c r="G414" s="2">
        <f t="shared" si="8"/>
        <v>86162889.161509991</v>
      </c>
      <c r="H414" s="2">
        <f t="shared" si="9"/>
        <v>0.60000000149011612</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119310.61</v>
      </c>
      <c r="D415" s="1">
        <f>'PR-RAS'!E421</f>
        <v>34580.639999999999</v>
      </c>
      <c r="E415" s="1">
        <v>0</v>
      </c>
      <c r="F415" s="1">
        <v>0</v>
      </c>
      <c r="G415" s="2">
        <f t="shared" si="8"/>
        <v>78027.362460000004</v>
      </c>
      <c r="H415" s="2">
        <f t="shared" si="9"/>
        <v>0.75</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27211.439999999999</v>
      </c>
      <c r="D421" s="1">
        <f>'PR-RAS'!E427</f>
        <v>34580.639999999999</v>
      </c>
      <c r="E421" s="1">
        <v>0</v>
      </c>
      <c r="F421" s="1">
        <v>0</v>
      </c>
      <c r="G421" s="2">
        <f t="shared" si="8"/>
        <v>40476.542399999998</v>
      </c>
      <c r="H421" s="2">
        <f t="shared" si="9"/>
        <v>0.7999999999992724</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27211.439999999999</v>
      </c>
      <c r="D422" s="1">
        <f>'PR-RAS'!E428</f>
        <v>34580.639999999999</v>
      </c>
      <c r="E422" s="1">
        <v>0</v>
      </c>
      <c r="F422" s="1">
        <v>0</v>
      </c>
      <c r="G422" s="2">
        <f t="shared" si="8"/>
        <v>40572.915119999998</v>
      </c>
      <c r="H422" s="2">
        <f t="shared" si="9"/>
        <v>0.7999999999992724</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92099.17</v>
      </c>
      <c r="D428" s="1">
        <f>'PR-RAS'!E434</f>
        <v>0</v>
      </c>
      <c r="E428" s="1">
        <v>0</v>
      </c>
      <c r="F428" s="1">
        <v>0</v>
      </c>
      <c r="G428" s="2">
        <f t="shared" si="8"/>
        <v>39326.345589999997</v>
      </c>
      <c r="H428" s="2">
        <f t="shared" si="9"/>
        <v>0.16999999999825377</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41598214.850000001</v>
      </c>
      <c r="D466" s="1">
        <f>'PR-RAS'!E472</f>
        <v>28225.649999999998</v>
      </c>
      <c r="E466" s="1">
        <v>0</v>
      </c>
      <c r="F466" s="1">
        <v>0</v>
      </c>
      <c r="G466" s="2">
        <f t="shared" si="8"/>
        <v>19369419.759750001</v>
      </c>
      <c r="H466" s="2">
        <f t="shared" si="9"/>
        <v>0.49999999851206667</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41517964.859999999</v>
      </c>
      <c r="D471" s="1">
        <f>'PR-RAS'!E477</f>
        <v>801.67</v>
      </c>
      <c r="E471" s="1">
        <v>0</v>
      </c>
      <c r="F471" s="1">
        <v>0</v>
      </c>
      <c r="G471" s="2">
        <f t="shared" si="8"/>
        <v>19514197.054000001</v>
      </c>
      <c r="H471" s="2">
        <f t="shared" si="9"/>
        <v>0.47000000059608738</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80249.990000000005</v>
      </c>
      <c r="D475" s="1">
        <f>'PR-RAS'!E481</f>
        <v>27423.98</v>
      </c>
      <c r="E475" s="1">
        <v>0</v>
      </c>
      <c r="F475" s="1">
        <v>0</v>
      </c>
      <c r="G475" s="2">
        <f t="shared" si="8"/>
        <v>64036.4283</v>
      </c>
      <c r="H475" s="2">
        <f t="shared" si="9"/>
        <v>2.9999999995197868E-2</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80249.990000000005</v>
      </c>
      <c r="D476" s="1">
        <f>'PR-RAS'!E482</f>
        <v>27423.98</v>
      </c>
      <c r="E476" s="1">
        <v>0</v>
      </c>
      <c r="F476" s="1">
        <v>0</v>
      </c>
      <c r="G476" s="2">
        <f t="shared" si="8"/>
        <v>64171.526250000003</v>
      </c>
      <c r="H476" s="2">
        <f t="shared" si="9"/>
        <v>2.9999999995197868E-2</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82564112.230000004</v>
      </c>
      <c r="D478" s="1">
        <f>'PR-RAS'!E484</f>
        <v>42109800</v>
      </c>
      <c r="E478" s="1">
        <v>0</v>
      </c>
      <c r="F478" s="1">
        <v>0</v>
      </c>
      <c r="G478" s="2">
        <f t="shared" si="8"/>
        <v>79555830.733710006</v>
      </c>
      <c r="H478" s="2">
        <f t="shared" si="9"/>
        <v>0.23000000417232513</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40000000</v>
      </c>
      <c r="E479" s="1">
        <v>0</v>
      </c>
      <c r="F479" s="1">
        <v>0</v>
      </c>
      <c r="G479" s="2">
        <f t="shared" si="8"/>
        <v>38240000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40000000</v>
      </c>
      <c r="E480" s="1">
        <v>0</v>
      </c>
      <c r="F480" s="1">
        <v>0</v>
      </c>
      <c r="G480" s="2">
        <f t="shared" si="8"/>
        <v>38320000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82564112.230000004</v>
      </c>
      <c r="D489" s="1">
        <f>'PR-RAS'!E495</f>
        <v>2109800</v>
      </c>
      <c r="E489" s="1">
        <v>0</v>
      </c>
      <c r="F489" s="1">
        <v>0</v>
      </c>
      <c r="G489" s="2">
        <f t="shared" si="8"/>
        <v>42350451.568240002</v>
      </c>
      <c r="H489" s="2">
        <f t="shared" si="9"/>
        <v>0.23000000417232513</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82564112.230000004</v>
      </c>
      <c r="D490" s="1">
        <f>'PR-RAS'!E496</f>
        <v>2109800</v>
      </c>
      <c r="E490" s="1">
        <v>0</v>
      </c>
      <c r="F490" s="1">
        <v>0</v>
      </c>
      <c r="G490" s="2">
        <f t="shared" si="8"/>
        <v>42437235.280469999</v>
      </c>
      <c r="H490" s="2">
        <f t="shared" si="9"/>
        <v>0.23000000417232513</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184582117.74000001</v>
      </c>
      <c r="D522" s="1">
        <f>'PR-RAS'!E528</f>
        <v>91906062.730000004</v>
      </c>
      <c r="E522" s="1">
        <v>0</v>
      </c>
      <c r="F522" s="1">
        <v>0</v>
      </c>
      <c r="G522" s="2">
        <f t="shared" ref="G522:G809" si="10">(B522/1000)*(C522*1+D522*2)</f>
        <v>191933400.70720002</v>
      </c>
      <c r="H522" s="2">
        <f t="shared" ref="H522:H809" si="11">ABS(C522-ROUND(C522,0))+ABS(D522-ROUND(D522,0))</f>
        <v>0.5299999862909317</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14999993.810000001</v>
      </c>
      <c r="D574" s="1">
        <f>'PR-RAS'!E580</f>
        <v>32183044.920000002</v>
      </c>
      <c r="E574" s="1">
        <v>0</v>
      </c>
      <c r="F574" s="1">
        <v>0</v>
      </c>
      <c r="G574" s="2">
        <f t="shared" si="10"/>
        <v>45476765.931450002</v>
      </c>
      <c r="H574" s="2">
        <f t="shared" si="11"/>
        <v>0.26999999769032001</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14999993.810000001</v>
      </c>
      <c r="D579" s="1">
        <f>'PR-RAS'!E585</f>
        <v>32183044.920000002</v>
      </c>
      <c r="E579" s="1">
        <v>0</v>
      </c>
      <c r="F579" s="1">
        <v>0</v>
      </c>
      <c r="G579" s="2">
        <f t="shared" si="10"/>
        <v>45873596.349699996</v>
      </c>
      <c r="H579" s="2">
        <f t="shared" si="11"/>
        <v>0.26999999769032001</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14999993.810000001</v>
      </c>
      <c r="D580" s="1">
        <f>'PR-RAS'!E586</f>
        <v>32183044.920000002</v>
      </c>
      <c r="E580" s="1">
        <v>0</v>
      </c>
      <c r="F580" s="1">
        <v>0</v>
      </c>
      <c r="G580" s="2">
        <f t="shared" si="10"/>
        <v>45952962.433349997</v>
      </c>
      <c r="H580" s="2">
        <f t="shared" si="11"/>
        <v>0.26999999769032001</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169582123.93000001</v>
      </c>
      <c r="D587" s="1">
        <f>'PR-RAS'!E593</f>
        <v>59723017.810000002</v>
      </c>
      <c r="E587" s="1">
        <v>0</v>
      </c>
      <c r="F587" s="1">
        <v>0</v>
      </c>
      <c r="G587" s="2">
        <f t="shared" si="10"/>
        <v>169370501.49629998</v>
      </c>
      <c r="H587" s="2">
        <f t="shared" si="11"/>
        <v>0.25999999046325684</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50000000</v>
      </c>
      <c r="D588" s="1">
        <f>'PR-RAS'!E594</f>
        <v>0</v>
      </c>
      <c r="E588" s="1">
        <v>0</v>
      </c>
      <c r="F588" s="1">
        <v>0</v>
      </c>
      <c r="G588" s="2">
        <f t="shared" si="10"/>
        <v>29350000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50000000</v>
      </c>
      <c r="D589" s="1">
        <f>'PR-RAS'!E595</f>
        <v>0</v>
      </c>
      <c r="E589" s="1">
        <v>0</v>
      </c>
      <c r="F589" s="1">
        <v>0</v>
      </c>
      <c r="G589" s="2">
        <f t="shared" si="10"/>
        <v>29400000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82791074.049999997</v>
      </c>
      <c r="D599" s="1">
        <f>'PR-RAS'!E605</f>
        <v>59723017.810000002</v>
      </c>
      <c r="E599" s="1">
        <v>0</v>
      </c>
      <c r="F599" s="1">
        <v>0</v>
      </c>
      <c r="G599" s="2">
        <f t="shared" si="10"/>
        <v>120937791.58266</v>
      </c>
      <c r="H599" s="2">
        <f t="shared" si="11"/>
        <v>0.23999999463558197</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82791074.049999997</v>
      </c>
      <c r="D600" s="1">
        <f>'PR-RAS'!E606</f>
        <v>59723017.810000002</v>
      </c>
      <c r="E600" s="1">
        <v>0</v>
      </c>
      <c r="F600" s="1">
        <v>0</v>
      </c>
      <c r="G600" s="2">
        <f t="shared" si="10"/>
        <v>121140028.69233</v>
      </c>
      <c r="H600" s="2">
        <f t="shared" si="11"/>
        <v>0.23999999463558197</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36791049.880000003</v>
      </c>
      <c r="D611" s="1">
        <f>'PR-RAS'!E617</f>
        <v>0</v>
      </c>
      <c r="E611" s="1">
        <v>0</v>
      </c>
      <c r="F611" s="1">
        <v>0</v>
      </c>
      <c r="G611" s="2">
        <f t="shared" si="10"/>
        <v>22442540.426800001</v>
      </c>
      <c r="H611" s="2">
        <f t="shared" si="11"/>
        <v>0.11999999731779099</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36791049.880000003</v>
      </c>
      <c r="D612" s="1">
        <f>'PR-RAS'!E618</f>
        <v>0</v>
      </c>
      <c r="E612" s="1">
        <v>0</v>
      </c>
      <c r="F612" s="1">
        <v>0</v>
      </c>
      <c r="G612" s="2">
        <f t="shared" si="10"/>
        <v>22479331.476679999</v>
      </c>
      <c r="H612" s="2">
        <f t="shared" si="11"/>
        <v>0.11999999731779099</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60300480.050000012</v>
      </c>
      <c r="D630" s="1">
        <f>'PR-RAS'!E636</f>
        <v>49733456.440000005</v>
      </c>
      <c r="E630" s="1">
        <v>0</v>
      </c>
      <c r="F630" s="1">
        <v>0</v>
      </c>
      <c r="G630" s="2">
        <f t="shared" si="10"/>
        <v>100493690.15297</v>
      </c>
      <c r="H630" s="2">
        <f t="shared" si="11"/>
        <v>0.49000001698732376</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251169317.18000001</v>
      </c>
      <c r="D631" s="1">
        <f>'PR-RAS'!E637</f>
        <v>184782690.00999999</v>
      </c>
      <c r="E631" s="1">
        <v>0</v>
      </c>
      <c r="F631" s="1">
        <v>0</v>
      </c>
      <c r="G631" s="2">
        <f t="shared" si="10"/>
        <v>391062859.23600006</v>
      </c>
      <c r="H631" s="2">
        <f t="shared" si="11"/>
        <v>0.18999999761581421</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1597940023.6599998</v>
      </c>
      <c r="D633" s="1">
        <f>'PR-RAS'!E639</f>
        <v>1901687393.4700003</v>
      </c>
      <c r="E633" s="1">
        <v>0</v>
      </c>
      <c r="F633" s="1">
        <v>0</v>
      </c>
      <c r="G633" s="2">
        <f t="shared" si="10"/>
        <v>3413630960.2992001</v>
      </c>
      <c r="H633" s="2">
        <f t="shared" si="11"/>
        <v>0.81000041961669922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1470396180.0599999</v>
      </c>
      <c r="D634" s="1">
        <f>'PR-RAS'!E640</f>
        <v>1828079878.9400001</v>
      </c>
      <c r="E634" s="1">
        <v>0</v>
      </c>
      <c r="F634" s="1">
        <v>0</v>
      </c>
      <c r="G634" s="2">
        <f t="shared" si="10"/>
        <v>3245109908.7160206</v>
      </c>
      <c r="H634" s="2">
        <f t="shared" si="11"/>
        <v>0.11999988555908203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127543843.5999999</v>
      </c>
      <c r="D635" s="1">
        <f>'PR-RAS'!E641</f>
        <v>73607514.53000021</v>
      </c>
      <c r="E635" s="1">
        <v>0</v>
      </c>
      <c r="F635" s="1">
        <v>0</v>
      </c>
      <c r="G635" s="2">
        <f t="shared" si="10"/>
        <v>174197125.26644021</v>
      </c>
      <c r="H635" s="2">
        <f t="shared" si="11"/>
        <v>0.86999988555908203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62165675.430000067</v>
      </c>
      <c r="E637" s="1">
        <v>0</v>
      </c>
      <c r="F637" s="1">
        <v>0</v>
      </c>
      <c r="G637" s="2">
        <f t="shared" si="10"/>
        <v>79074739.14696008</v>
      </c>
      <c r="H637" s="2">
        <f t="shared" si="11"/>
        <v>0.43000006675720215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66103198.660000145</v>
      </c>
      <c r="D638" s="1">
        <f>'PR-RAS'!E644</f>
        <v>0</v>
      </c>
      <c r="E638" s="1">
        <v>0</v>
      </c>
      <c r="F638" s="1">
        <v>0</v>
      </c>
      <c r="G638" s="2">
        <f t="shared" si="10"/>
        <v>42107737.54642009</v>
      </c>
      <c r="H638" s="2">
        <f t="shared" si="11"/>
        <v>0.33999985456466675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61440644.939999759</v>
      </c>
      <c r="D639" s="1">
        <f>'PR-RAS'!E645</f>
        <v>135773189.96000028</v>
      </c>
      <c r="E639" s="1">
        <v>0</v>
      </c>
      <c r="F639" s="1">
        <v>0</v>
      </c>
      <c r="G639" s="2">
        <f t="shared" si="10"/>
        <v>212445721.86068019</v>
      </c>
      <c r="H639" s="2">
        <f t="shared" si="11"/>
        <v>9.9999964237213135E-2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43064116.240000002</v>
      </c>
      <c r="D642" s="1">
        <f>'PR-RAS'!E649</f>
        <v>5877628.8700000001</v>
      </c>
      <c r="E642" s="1">
        <v>0</v>
      </c>
      <c r="F642" s="1">
        <v>0</v>
      </c>
      <c r="G642" s="2">
        <f t="shared" si="10"/>
        <v>35139218.721180007</v>
      </c>
      <c r="H642" s="2">
        <f t="shared" si="11"/>
        <v>0.37000000197440386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7905371395.3699999</v>
      </c>
      <c r="D643" s="1">
        <f>'PR-RAS'!E650</f>
        <v>60058103193.470001</v>
      </c>
      <c r="E643" s="1">
        <v>0</v>
      </c>
      <c r="F643" s="1">
        <v>0</v>
      </c>
      <c r="G643" s="2">
        <f t="shared" si="10"/>
        <v>82189852936.243027</v>
      </c>
      <c r="H643" s="2">
        <f t="shared" si="11"/>
        <v>0.84000110626220703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7942557882.7399998</v>
      </c>
      <c r="D644" s="1">
        <f>'PR-RAS'!E651</f>
        <v>60057419916.220001</v>
      </c>
      <c r="E644" s="1">
        <v>0</v>
      </c>
      <c r="F644" s="1">
        <v>0</v>
      </c>
      <c r="G644" s="2">
        <f t="shared" si="10"/>
        <v>82340906730.860748</v>
      </c>
      <c r="H644" s="2">
        <f t="shared" si="11"/>
        <v>0.48000144958496094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5877628.8699998856</v>
      </c>
      <c r="D645" s="1">
        <f>'PR-RAS'!E652</f>
        <v>6560906.1200027466</v>
      </c>
      <c r="E645" s="1">
        <v>0</v>
      </c>
      <c r="F645" s="1">
        <v>0</v>
      </c>
      <c r="G645" s="2">
        <f t="shared" si="10"/>
        <v>12235640.074843464</v>
      </c>
      <c r="H645" s="2">
        <f t="shared" si="11"/>
        <v>0.25000286102294922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2973</v>
      </c>
      <c r="D646" s="1">
        <f>'PR-RAS'!E653</f>
        <v>3000</v>
      </c>
      <c r="E646" s="1">
        <v>0</v>
      </c>
      <c r="F646" s="1">
        <v>0</v>
      </c>
      <c r="G646" s="2">
        <f t="shared" si="10"/>
        <v>5787.585</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2823</v>
      </c>
      <c r="D648" s="1">
        <f>'PR-RAS'!E655</f>
        <v>2822</v>
      </c>
      <c r="E648" s="1">
        <v>0</v>
      </c>
      <c r="F648" s="1">
        <v>0</v>
      </c>
      <c r="G648" s="2">
        <f t="shared" si="10"/>
        <v>5478.1490000000003</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51065075.789999999</v>
      </c>
      <c r="D650" s="1">
        <f>'PR-RAS'!E657</f>
        <v>72566512.099999994</v>
      </c>
      <c r="E650" s="1">
        <v>0</v>
      </c>
      <c r="F650" s="1">
        <v>0</v>
      </c>
      <c r="G650" s="2">
        <f t="shared" si="10"/>
        <v>127332566.89350998</v>
      </c>
      <c r="H650" s="2">
        <f t="shared" si="11"/>
        <v>0.30999999493360519</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11695861.92</v>
      </c>
      <c r="D652" s="1">
        <f>'PR-RAS'!E659</f>
        <v>12849019.4</v>
      </c>
      <c r="E652" s="1">
        <v>0</v>
      </c>
      <c r="F652" s="1">
        <v>0</v>
      </c>
      <c r="G652" s="2">
        <f t="shared" si="10"/>
        <v>24343429.368719999</v>
      </c>
      <c r="H652" s="2">
        <f t="shared" si="11"/>
        <v>0.48000000044703484</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12258.42</v>
      </c>
      <c r="D653" s="1">
        <f>'PR-RAS'!E660</f>
        <v>10936.69</v>
      </c>
      <c r="E653" s="1">
        <v>0</v>
      </c>
      <c r="F653" s="1">
        <v>0</v>
      </c>
      <c r="G653" s="2">
        <f t="shared" si="10"/>
        <v>22253.933600000004</v>
      </c>
      <c r="H653" s="2">
        <f t="shared" si="11"/>
        <v>0.72999999999956344</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8963498.2400000002</v>
      </c>
      <c r="D654" s="1">
        <f>'PR-RAS'!E661</f>
        <v>17549644.940000001</v>
      </c>
      <c r="E654" s="1">
        <v>0</v>
      </c>
      <c r="F654" s="1">
        <v>0</v>
      </c>
      <c r="G654" s="2">
        <f t="shared" si="10"/>
        <v>28773000.642360006</v>
      </c>
      <c r="H654" s="2">
        <f t="shared" si="11"/>
        <v>0.29999999888241291</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838563.44</v>
      </c>
      <c r="D658" s="1">
        <f>'PR-RAS'!E665</f>
        <v>13991516.189999999</v>
      </c>
      <c r="E658" s="1">
        <v>0</v>
      </c>
      <c r="F658" s="1">
        <v>0</v>
      </c>
      <c r="G658" s="2">
        <f t="shared" si="10"/>
        <v>18935788.453740001</v>
      </c>
      <c r="H658" s="2">
        <f t="shared" si="11"/>
        <v>0.62999999942258</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5700</v>
      </c>
      <c r="E663" s="1">
        <v>0</v>
      </c>
      <c r="F663" s="1">
        <v>0</v>
      </c>
      <c r="G663" s="2">
        <f t="shared" si="10"/>
        <v>7546.8</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412207.48</v>
      </c>
      <c r="E666" s="1">
        <v>0</v>
      </c>
      <c r="F666" s="1">
        <v>0</v>
      </c>
      <c r="G666" s="2">
        <f t="shared" si="10"/>
        <v>548235.94839999999</v>
      </c>
      <c r="H666" s="2">
        <f t="shared" si="11"/>
        <v>0.47999999998137355</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4034881.65</v>
      </c>
      <c r="D687" s="1">
        <f>'PR-RAS'!E694</f>
        <v>4252363.3</v>
      </c>
      <c r="E687" s="1">
        <v>0</v>
      </c>
      <c r="F687" s="1">
        <v>0</v>
      </c>
      <c r="G687" s="2">
        <f t="shared" si="10"/>
        <v>8602171.2595000006</v>
      </c>
      <c r="H687" s="2">
        <f t="shared" si="11"/>
        <v>0.64999999990686774</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343118.33</v>
      </c>
      <c r="D689" s="1">
        <f>'PR-RAS'!E696</f>
        <v>303375.12</v>
      </c>
      <c r="E689" s="1">
        <v>0</v>
      </c>
      <c r="F689" s="1">
        <v>0</v>
      </c>
      <c r="G689" s="2">
        <f t="shared" si="10"/>
        <v>653509.57615999994</v>
      </c>
      <c r="H689" s="2">
        <f t="shared" si="11"/>
        <v>0.45000000001164153</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137198871.25</v>
      </c>
      <c r="D691" s="1">
        <f>'PR-RAS'!E698</f>
        <v>20222630.109999999</v>
      </c>
      <c r="E691" s="1">
        <v>0</v>
      </c>
      <c r="F691" s="1">
        <v>0</v>
      </c>
      <c r="G691" s="2">
        <f t="shared" si="10"/>
        <v>122574450.71429999</v>
      </c>
      <c r="H691" s="2">
        <f t="shared" si="11"/>
        <v>0.35999999940395355</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511317.81</v>
      </c>
      <c r="D703" s="1">
        <f>'PR-RAS'!E710</f>
        <v>1312402.1499999999</v>
      </c>
      <c r="E703" s="1">
        <v>0</v>
      </c>
      <c r="F703" s="1">
        <v>0</v>
      </c>
      <c r="G703" s="2">
        <f t="shared" si="10"/>
        <v>2201557.7212199997</v>
      </c>
      <c r="H703" s="2">
        <f t="shared" si="11"/>
        <v>0.33999999990919605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262940.52</v>
      </c>
      <c r="D709" s="1">
        <f>'PR-RAS'!E716</f>
        <v>516431.72</v>
      </c>
      <c r="E709" s="1">
        <v>0</v>
      </c>
      <c r="F709" s="1">
        <v>0</v>
      </c>
      <c r="G709" s="2">
        <f t="shared" si="10"/>
        <v>917429.20367999992</v>
      </c>
      <c r="H709" s="2">
        <f t="shared" si="11"/>
        <v>0.76000000000931323</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55747.15</v>
      </c>
      <c r="D710" s="1">
        <f>'PR-RAS'!E717</f>
        <v>80261.320000000007</v>
      </c>
      <c r="E710" s="1">
        <v>0</v>
      </c>
      <c r="F710" s="1">
        <v>0</v>
      </c>
      <c r="G710" s="2">
        <f t="shared" si="10"/>
        <v>153335.28111000001</v>
      </c>
      <c r="H710" s="2">
        <f t="shared" si="11"/>
        <v>0.47000000000844011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1527860.59</v>
      </c>
      <c r="D711" s="1">
        <f>'PR-RAS'!E718</f>
        <v>1531106.41</v>
      </c>
      <c r="E711" s="1">
        <v>0</v>
      </c>
      <c r="F711" s="1">
        <v>0</v>
      </c>
      <c r="G711" s="2">
        <f t="shared" si="10"/>
        <v>3258952.1211000001</v>
      </c>
      <c r="H711" s="2">
        <f t="shared" si="11"/>
        <v>0.81999999983236194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53263.62</v>
      </c>
      <c r="D712" s="1">
        <f>'PR-RAS'!E719</f>
        <v>52915.199999999997</v>
      </c>
      <c r="E712" s="1">
        <v>0</v>
      </c>
      <c r="F712" s="1">
        <v>0</v>
      </c>
      <c r="G712" s="2">
        <f t="shared" si="10"/>
        <v>113115.84821999999</v>
      </c>
      <c r="H712" s="2">
        <f t="shared" si="11"/>
        <v>0.57999999999447027</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15365.52</v>
      </c>
      <c r="D713" s="1">
        <f>'PR-RAS'!E720</f>
        <v>215047.08</v>
      </c>
      <c r="E713" s="1">
        <v>0</v>
      </c>
      <c r="F713" s="1">
        <v>0</v>
      </c>
      <c r="G713" s="2">
        <f t="shared" si="10"/>
        <v>317167.29215999995</v>
      </c>
      <c r="H713" s="2">
        <f t="shared" si="11"/>
        <v>0.55999999998675776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69091.429999999993</v>
      </c>
      <c r="D714" s="1">
        <f>'PR-RAS'!E721</f>
        <v>26785.54</v>
      </c>
      <c r="E714" s="1">
        <v>0</v>
      </c>
      <c r="F714" s="1">
        <v>0</v>
      </c>
      <c r="G714" s="2">
        <f t="shared" si="10"/>
        <v>87458.369629999987</v>
      </c>
      <c r="H714" s="2">
        <f t="shared" si="11"/>
        <v>0.88999999999214197</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359782.81</v>
      </c>
      <c r="D715" s="1">
        <f>'PR-RAS'!E722</f>
        <v>2573567.69</v>
      </c>
      <c r="E715" s="1">
        <v>0</v>
      </c>
      <c r="F715" s="1">
        <v>0</v>
      </c>
      <c r="G715" s="2">
        <f t="shared" si="10"/>
        <v>3931939.5876599993</v>
      </c>
      <c r="H715" s="2">
        <f t="shared" si="11"/>
        <v>0.50000000005820766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9887.6200000000008</v>
      </c>
      <c r="D716" s="1">
        <f>'PR-RAS'!E723</f>
        <v>201873.94</v>
      </c>
      <c r="E716" s="1">
        <v>0</v>
      </c>
      <c r="F716" s="1">
        <v>0</v>
      </c>
      <c r="G716" s="2">
        <f t="shared" si="10"/>
        <v>295749.38250000001</v>
      </c>
      <c r="H716" s="2">
        <f t="shared" si="11"/>
        <v>0.43999999999687134</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2.66</v>
      </c>
      <c r="D717" s="1">
        <f>'PR-RAS'!E724</f>
        <v>0</v>
      </c>
      <c r="E717" s="1">
        <v>0</v>
      </c>
      <c r="F717" s="1">
        <v>0</v>
      </c>
      <c r="G717" s="2">
        <f t="shared" si="10"/>
        <v>1.90456</v>
      </c>
      <c r="H717" s="2">
        <f t="shared" si="11"/>
        <v>0.33999999999999986</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3430066.24</v>
      </c>
      <c r="D718" s="1">
        <f>'PR-RAS'!E725</f>
        <v>3510215.03</v>
      </c>
      <c r="E718" s="1">
        <v>0</v>
      </c>
      <c r="F718" s="1">
        <v>0</v>
      </c>
      <c r="G718" s="2">
        <f t="shared" si="10"/>
        <v>7493005.8470999999</v>
      </c>
      <c r="H718" s="2">
        <f t="shared" si="11"/>
        <v>0.27000000001862645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175711.4</v>
      </c>
      <c r="D719" s="1">
        <f>'PR-RAS'!E726</f>
        <v>250929.05</v>
      </c>
      <c r="E719" s="1">
        <v>0</v>
      </c>
      <c r="F719" s="1">
        <v>0</v>
      </c>
      <c r="G719" s="2">
        <f t="shared" si="10"/>
        <v>486494.90099999995</v>
      </c>
      <c r="H719" s="2">
        <f t="shared" si="11"/>
        <v>0.4499999999825377</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804558.34</v>
      </c>
      <c r="D728" s="1">
        <f>'PR-RAS'!E735</f>
        <v>0</v>
      </c>
      <c r="E728" s="1">
        <v>0</v>
      </c>
      <c r="F728" s="1">
        <v>0</v>
      </c>
      <c r="G728" s="2">
        <f t="shared" si="10"/>
        <v>584913.91317999992</v>
      </c>
      <c r="H728" s="2">
        <f t="shared" si="11"/>
        <v>0.33999999996740371</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4723738.62</v>
      </c>
      <c r="D735" s="1">
        <f>'PR-RAS'!E742</f>
        <v>5414725.9000000004</v>
      </c>
      <c r="E735" s="1">
        <v>0</v>
      </c>
      <c r="F735" s="1">
        <v>0</v>
      </c>
      <c r="G735" s="2">
        <f t="shared" si="10"/>
        <v>11416041.768280001</v>
      </c>
      <c r="H735" s="2">
        <f t="shared" si="11"/>
        <v>0.47999999951571226</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343028.79</v>
      </c>
      <c r="D752" s="1">
        <f>'PR-RAS'!E759</f>
        <v>488623.75</v>
      </c>
      <c r="E752" s="1">
        <v>0</v>
      </c>
      <c r="F752" s="1">
        <v>0</v>
      </c>
      <c r="G752" s="2">
        <f t="shared" si="10"/>
        <v>991527.49378999998</v>
      </c>
      <c r="H752" s="2">
        <f t="shared" si="11"/>
        <v>0.46000000002095476</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1984079.3</v>
      </c>
      <c r="D753" s="1">
        <f>'PR-RAS'!E760</f>
        <v>3257717.25</v>
      </c>
      <c r="E753" s="1">
        <v>0</v>
      </c>
      <c r="F753" s="1">
        <v>0</v>
      </c>
      <c r="G753" s="2">
        <f t="shared" si="10"/>
        <v>6391634.3776000002</v>
      </c>
      <c r="H753" s="2">
        <f t="shared" si="11"/>
        <v>0.55000000004656613</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15440807.470000001</v>
      </c>
      <c r="D754" s="1">
        <f>'PR-RAS'!E761</f>
        <v>21923559.09</v>
      </c>
      <c r="E754" s="1">
        <v>0</v>
      </c>
      <c r="F754" s="1">
        <v>0</v>
      </c>
      <c r="G754" s="2">
        <f t="shared" si="10"/>
        <v>44643808.014449999</v>
      </c>
      <c r="H754" s="2">
        <f t="shared" si="11"/>
        <v>0.56000000052154064</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5666.09</v>
      </c>
      <c r="D760" s="1">
        <f>'PR-RAS'!E767</f>
        <v>0</v>
      </c>
      <c r="E760" s="1">
        <v>0</v>
      </c>
      <c r="F760" s="1">
        <v>0</v>
      </c>
      <c r="G760" s="2">
        <f t="shared" si="10"/>
        <v>4300.5623100000003</v>
      </c>
      <c r="H760" s="2">
        <f t="shared" si="11"/>
        <v>9.0000000000145519E-2</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145586.35</v>
      </c>
      <c r="E762" s="1">
        <v>0</v>
      </c>
      <c r="F762" s="1">
        <v>0</v>
      </c>
      <c r="G762" s="2">
        <f t="shared" si="10"/>
        <v>221582.4247</v>
      </c>
      <c r="H762" s="2">
        <f t="shared" si="11"/>
        <v>0.35000000000582077</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321.07</v>
      </c>
      <c r="D785" s="1">
        <f>'PR-RAS'!E792</f>
        <v>0</v>
      </c>
      <c r="E785" s="1">
        <v>0</v>
      </c>
      <c r="F785" s="1">
        <v>0</v>
      </c>
      <c r="G785" s="2">
        <f t="shared" si="10"/>
        <v>251.71888000000001</v>
      </c>
      <c r="H785" s="2">
        <f t="shared" si="11"/>
        <v>6.9999999999993179E-2</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922000.92</v>
      </c>
      <c r="D792" s="1">
        <f>'PR-RAS'!E799</f>
        <v>0</v>
      </c>
      <c r="E792" s="1">
        <v>0</v>
      </c>
      <c r="F792" s="1">
        <v>0</v>
      </c>
      <c r="G792" s="2">
        <f t="shared" si="10"/>
        <v>729302.72772000008</v>
      </c>
      <c r="H792" s="2">
        <f t="shared" si="11"/>
        <v>7.9999999958090484E-2</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1012649.09</v>
      </c>
      <c r="D799" s="1">
        <f>'PR-RAS'!E806</f>
        <v>0</v>
      </c>
      <c r="E799" s="1">
        <v>0</v>
      </c>
      <c r="F799" s="1">
        <v>0</v>
      </c>
      <c r="G799" s="2">
        <f t="shared" si="10"/>
        <v>808093.97382000007</v>
      </c>
      <c r="H799" s="2">
        <f t="shared" si="11"/>
        <v>8.999999996740371E-2</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506341.18</v>
      </c>
      <c r="D800" s="1">
        <f>'PR-RAS'!E807</f>
        <v>0</v>
      </c>
      <c r="E800" s="1">
        <v>0</v>
      </c>
      <c r="F800" s="1">
        <v>0</v>
      </c>
      <c r="G800" s="2">
        <f t="shared" si="10"/>
        <v>404566.60282000003</v>
      </c>
      <c r="H800" s="2">
        <f t="shared" si="11"/>
        <v>0.17999999999301508</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9552623.5899999999</v>
      </c>
      <c r="D809" s="1">
        <f>'PR-RAS'!E816</f>
        <v>9498525.1899999995</v>
      </c>
      <c r="E809" s="1">
        <v>0</v>
      </c>
      <c r="F809" s="1">
        <v>0</v>
      </c>
      <c r="G809" s="2">
        <f t="shared" si="10"/>
        <v>23068136.567760002</v>
      </c>
      <c r="H809" s="2">
        <f t="shared" si="11"/>
        <v>0.59999999962747097</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10027998.43</v>
      </c>
      <c r="D811" s="1">
        <f>'PR-RAS'!E818</f>
        <v>12910986.1</v>
      </c>
      <c r="E811" s="1">
        <v>0</v>
      </c>
      <c r="F811" s="1">
        <v>0</v>
      </c>
      <c r="G811" s="2">
        <f t="shared" si="18"/>
        <v>29038476.210299999</v>
      </c>
      <c r="H811" s="2">
        <f t="shared" si="19"/>
        <v>0.52999999932944775</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5459624.6299999999</v>
      </c>
      <c r="D812" s="1">
        <f>'PR-RAS'!E819</f>
        <v>5080423.8099999996</v>
      </c>
      <c r="E812" s="1">
        <v>0</v>
      </c>
      <c r="F812" s="1">
        <v>0</v>
      </c>
      <c r="G812" s="2">
        <f t="shared" si="18"/>
        <v>12668202.994750001</v>
      </c>
      <c r="H812" s="2">
        <f t="shared" si="19"/>
        <v>0.56000000052154064</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47450709.280000001</v>
      </c>
      <c r="D816" s="1">
        <f>'PR-RAS'!E823</f>
        <v>13455564.66</v>
      </c>
      <c r="E816" s="1">
        <v>0</v>
      </c>
      <c r="F816" s="1">
        <v>0</v>
      </c>
      <c r="G816" s="2">
        <f t="shared" si="18"/>
        <v>60604898.458999991</v>
      </c>
      <c r="H816" s="2">
        <f t="shared" si="19"/>
        <v>0.62000000104308128</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10236493.880000001</v>
      </c>
      <c r="D817" s="1">
        <f>'PR-RAS'!E824</f>
        <v>16343392.439999999</v>
      </c>
      <c r="E817" s="1">
        <v>0</v>
      </c>
      <c r="F817" s="1">
        <v>0</v>
      </c>
      <c r="G817" s="2">
        <f t="shared" si="18"/>
        <v>35025395.468159996</v>
      </c>
      <c r="H817" s="2">
        <f t="shared" si="19"/>
        <v>0.55999999865889549</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461759.08</v>
      </c>
      <c r="D818" s="1">
        <f>'PR-RAS'!E825</f>
        <v>364517.77</v>
      </c>
      <c r="E818" s="1">
        <v>0</v>
      </c>
      <c r="F818" s="1">
        <v>0</v>
      </c>
      <c r="G818" s="2">
        <f t="shared" si="18"/>
        <v>972879.20454000006</v>
      </c>
      <c r="H818" s="2">
        <f t="shared" si="19"/>
        <v>0.30999999999767169</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785028.98</v>
      </c>
      <c r="D819" s="1">
        <f>'PR-RAS'!E826</f>
        <v>715999.18</v>
      </c>
      <c r="E819" s="1">
        <v>0</v>
      </c>
      <c r="F819" s="1">
        <v>0</v>
      </c>
      <c r="G819" s="2">
        <f t="shared" si="18"/>
        <v>1813528.3641199998</v>
      </c>
      <c r="H819" s="2">
        <f t="shared" si="19"/>
        <v>0.20000000006984919</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1947626.04</v>
      </c>
      <c r="D821" s="1">
        <f>'PR-RAS'!E828</f>
        <v>6741714.2999999998</v>
      </c>
      <c r="E821" s="1">
        <v>0</v>
      </c>
      <c r="F821" s="1">
        <v>0</v>
      </c>
      <c r="G821" s="2">
        <f t="shared" si="18"/>
        <v>12653464.8048</v>
      </c>
      <c r="H821" s="2">
        <f t="shared" si="19"/>
        <v>0.33999999985098839</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2255.1799999999998</v>
      </c>
      <c r="D822" s="1">
        <f>'PR-RAS'!E829</f>
        <v>0</v>
      </c>
      <c r="E822" s="1">
        <v>0</v>
      </c>
      <c r="F822" s="1">
        <v>0</v>
      </c>
      <c r="G822" s="2">
        <f t="shared" si="18"/>
        <v>1851.5027799999998</v>
      </c>
      <c r="H822" s="2">
        <f t="shared" si="19"/>
        <v>0.17999999999983629</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49916128.990000002</v>
      </c>
      <c r="D823" s="1">
        <f>'PR-RAS'!E830</f>
        <v>280905106.30000001</v>
      </c>
      <c r="E823" s="1">
        <v>0</v>
      </c>
      <c r="F823" s="1">
        <v>0</v>
      </c>
      <c r="G823" s="2">
        <f t="shared" si="18"/>
        <v>502839052.78697997</v>
      </c>
      <c r="H823" s="2">
        <f t="shared" si="19"/>
        <v>0.31000000983476639</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1244954.51</v>
      </c>
      <c r="D834" s="1">
        <f>'PR-RAS'!E841</f>
        <v>0</v>
      </c>
      <c r="E834" s="1">
        <v>0</v>
      </c>
      <c r="F834" s="1">
        <v>0</v>
      </c>
      <c r="G834" s="2">
        <f t="shared" si="18"/>
        <v>1037047.1068299999</v>
      </c>
      <c r="H834" s="2">
        <f t="shared" si="19"/>
        <v>0.48999999999068677</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6544031.04</v>
      </c>
      <c r="D835" s="1">
        <f>'PR-RAS'!E842</f>
        <v>0</v>
      </c>
      <c r="E835" s="1">
        <v>0</v>
      </c>
      <c r="F835" s="1">
        <v>0</v>
      </c>
      <c r="G835" s="2">
        <f t="shared" si="18"/>
        <v>5457721.8873600001</v>
      </c>
      <c r="H835" s="2">
        <f t="shared" si="19"/>
        <v>4.0000000037252903E-2</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27211.439999999999</v>
      </c>
      <c r="D839" s="1">
        <f>'PR-RAS'!E846</f>
        <v>34580.639999999999</v>
      </c>
      <c r="E839" s="1">
        <v>0</v>
      </c>
      <c r="F839" s="1">
        <v>0</v>
      </c>
      <c r="G839" s="2">
        <f t="shared" si="18"/>
        <v>80760.339359999998</v>
      </c>
      <c r="H839" s="2">
        <f t="shared" si="19"/>
        <v>0.7999999999992724</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65554.61</v>
      </c>
      <c r="D843" s="1">
        <f>'PR-RAS'!E850</f>
        <v>0</v>
      </c>
      <c r="E843" s="1">
        <v>0</v>
      </c>
      <c r="F843" s="1">
        <v>0</v>
      </c>
      <c r="G843" s="2">
        <f t="shared" si="18"/>
        <v>55196.981619999999</v>
      </c>
      <c r="H843" s="2">
        <f t="shared" si="19"/>
        <v>0.38999999999941792</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26544.560000000001</v>
      </c>
      <c r="D844" s="1">
        <f>'PR-RAS'!E851</f>
        <v>0</v>
      </c>
      <c r="E844" s="1">
        <v>0</v>
      </c>
      <c r="F844" s="1">
        <v>0</v>
      </c>
      <c r="G844" s="2">
        <f t="shared" si="18"/>
        <v>22377.06408</v>
      </c>
      <c r="H844" s="2">
        <f t="shared" si="19"/>
        <v>0.43999999999869033</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40000000</v>
      </c>
      <c r="E867" s="1">
        <v>0</v>
      </c>
      <c r="F867" s="1">
        <v>0</v>
      </c>
      <c r="G867" s="2">
        <f t="shared" si="18"/>
        <v>69280000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49622000</v>
      </c>
      <c r="D879" s="1">
        <f>'PR-RAS'!E886</f>
        <v>0</v>
      </c>
      <c r="E879" s="1">
        <v>0</v>
      </c>
      <c r="F879" s="1">
        <v>0</v>
      </c>
      <c r="G879" s="2">
        <f t="shared" si="18"/>
        <v>43568116</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42725220.530000001</v>
      </c>
      <c r="D947" s="1">
        <f>'PR-RAS'!E954</f>
        <v>26781434.260000002</v>
      </c>
      <c r="E947" s="1">
        <v>0</v>
      </c>
      <c r="F947" s="1">
        <v>0</v>
      </c>
      <c r="G947" s="2">
        <f t="shared" si="18"/>
        <v>91088532.241300002</v>
      </c>
      <c r="H947" s="2">
        <f t="shared" si="19"/>
        <v>0.73000000044703484</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36791049.880000003</v>
      </c>
      <c r="D961" s="1">
        <f>'PR-RAS'!E968</f>
        <v>0</v>
      </c>
      <c r="E961" s="1">
        <v>0</v>
      </c>
      <c r="F961" s="1">
        <v>0</v>
      </c>
      <c r="G961" s="2">
        <f t="shared" si="18"/>
        <v>35319407.884800002</v>
      </c>
      <c r="H961" s="2">
        <f t="shared" si="19"/>
        <v>0.11999999731779099</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32942112.23</v>
      </c>
      <c r="D979" s="1">
        <f>'PR-RAS'!E988</f>
        <v>0</v>
      </c>
      <c r="E979" s="1">
        <v>0</v>
      </c>
      <c r="F979" s="1">
        <v>0</v>
      </c>
      <c r="G979" s="2">
        <f t="shared" si="18"/>
        <v>32217385.76094</v>
      </c>
      <c r="H979" s="2">
        <f t="shared" si="19"/>
        <v>0.23000000044703484</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3060564800.4200001</v>
      </c>
      <c r="D984" s="6">
        <f>BILANCA!E6</f>
        <v>3412542893.6299996</v>
      </c>
      <c r="E984" s="6">
        <v>0</v>
      </c>
      <c r="F984" s="6">
        <v>0</v>
      </c>
      <c r="G984" s="7">
        <f t="shared" ref="G984:G1241" si="22">B984/1000*C984+B984/500*D984</f>
        <v>9885650.5876800008</v>
      </c>
      <c r="H984" s="7">
        <f t="shared" si="19"/>
        <v>0.79000043869018555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2257324742.7199998</v>
      </c>
      <c r="D985" s="1">
        <f>BILANCA!E7</f>
        <v>2524779443.0699997</v>
      </c>
      <c r="E985" s="1">
        <v>0</v>
      </c>
      <c r="F985" s="1">
        <v>0</v>
      </c>
      <c r="G985" s="2">
        <f t="shared" si="22"/>
        <v>14613767.257719997</v>
      </c>
      <c r="H985" s="2">
        <f t="shared" si="19"/>
        <v>0.34999990463256836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236777609</v>
      </c>
      <c r="D986" s="1">
        <f>BILANCA!E8</f>
        <v>284847313.49999994</v>
      </c>
      <c r="E986" s="1">
        <v>0</v>
      </c>
      <c r="F986" s="1">
        <v>0</v>
      </c>
      <c r="G986" s="2">
        <f t="shared" si="22"/>
        <v>2419416.7079999996</v>
      </c>
      <c r="H986" s="2">
        <f t="shared" si="19"/>
        <v>0.50000005960464478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224533706.16999999</v>
      </c>
      <c r="D987" s="1">
        <f>BILANCA!E9</f>
        <v>228858271.63999999</v>
      </c>
      <c r="E987" s="1">
        <v>0</v>
      </c>
      <c r="F987" s="1">
        <v>0</v>
      </c>
      <c r="G987" s="2">
        <f t="shared" si="22"/>
        <v>2729000.9978</v>
      </c>
      <c r="H987" s="2">
        <f t="shared" si="19"/>
        <v>0.5300000011920929</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32404107.16</v>
      </c>
      <c r="D988" s="1">
        <f>BILANCA!E10</f>
        <v>78097858.909999996</v>
      </c>
      <c r="E988" s="1">
        <v>0</v>
      </c>
      <c r="F988" s="1">
        <v>0</v>
      </c>
      <c r="G988" s="2">
        <f t="shared" si="22"/>
        <v>942999.12489999994</v>
      </c>
      <c r="H988" s="2">
        <f t="shared" si="19"/>
        <v>0.2500000037252903</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20160204.329999998</v>
      </c>
      <c r="D989" s="1">
        <f>BILANCA!E11</f>
        <v>22108817.050000001</v>
      </c>
      <c r="E989" s="1">
        <v>0</v>
      </c>
      <c r="F989" s="1">
        <v>0</v>
      </c>
      <c r="G989" s="2">
        <f t="shared" si="22"/>
        <v>386267.03058000002</v>
      </c>
      <c r="H989" s="2">
        <f t="shared" si="19"/>
        <v>0.37999999895691872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1261952523.1900001</v>
      </c>
      <c r="D990" s="1">
        <f>BILANCA!E12</f>
        <v>1434504595.24</v>
      </c>
      <c r="E990" s="1">
        <v>0</v>
      </c>
      <c r="F990" s="1">
        <v>0</v>
      </c>
      <c r="G990" s="2">
        <f t="shared" si="22"/>
        <v>28916731.995690003</v>
      </c>
      <c r="H990" s="2">
        <f t="shared" si="19"/>
        <v>0.43000006675720215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1252668264.97</v>
      </c>
      <c r="D991" s="1">
        <f>BILANCA!E13</f>
        <v>1408254768.9100001</v>
      </c>
      <c r="E991" s="1">
        <v>0</v>
      </c>
      <c r="F991" s="1">
        <v>0</v>
      </c>
      <c r="G991" s="2">
        <f t="shared" si="22"/>
        <v>32553422.422320001</v>
      </c>
      <c r="H991" s="2">
        <f t="shared" si="19"/>
        <v>0.11999988555908203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241409651.13</v>
      </c>
      <c r="D992" s="1">
        <f>BILANCA!E14</f>
        <v>319232187.94</v>
      </c>
      <c r="E992" s="1">
        <v>0</v>
      </c>
      <c r="F992" s="1">
        <v>0</v>
      </c>
      <c r="G992" s="2">
        <f t="shared" si="22"/>
        <v>7918866.24309</v>
      </c>
      <c r="H992" s="2">
        <f t="shared" si="19"/>
        <v>0.18999999761581421</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1076417238.73</v>
      </c>
      <c r="D993" s="1">
        <f>BILANCA!E15</f>
        <v>1113687076.1400001</v>
      </c>
      <c r="E993" s="1">
        <v>0</v>
      </c>
      <c r="F993" s="1">
        <v>0</v>
      </c>
      <c r="G993" s="2">
        <f t="shared" si="22"/>
        <v>33037913.910100002</v>
      </c>
      <c r="H993" s="2">
        <f t="shared" si="19"/>
        <v>0.41000008583068848</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251509452.06</v>
      </c>
      <c r="D994" s="1">
        <f>BILANCA!E16</f>
        <v>258121756.19</v>
      </c>
      <c r="E994" s="1">
        <v>0</v>
      </c>
      <c r="F994" s="1">
        <v>0</v>
      </c>
      <c r="G994" s="2">
        <f t="shared" si="22"/>
        <v>8445282.6088399999</v>
      </c>
      <c r="H994" s="2">
        <f t="shared" si="19"/>
        <v>0.25</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71007596.799999997</v>
      </c>
      <c r="D995" s="1">
        <f>BILANCA!E17</f>
        <v>76591499.549999997</v>
      </c>
      <c r="E995" s="1">
        <v>0</v>
      </c>
      <c r="F995" s="1">
        <v>0</v>
      </c>
      <c r="G995" s="2">
        <f t="shared" si="22"/>
        <v>2690287.1507999999</v>
      </c>
      <c r="H995" s="2">
        <f t="shared" si="19"/>
        <v>0.65000000596046448</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387675673.75</v>
      </c>
      <c r="D996" s="1">
        <f>BILANCA!E18</f>
        <v>359377750.91000003</v>
      </c>
      <c r="E996" s="1">
        <v>0</v>
      </c>
      <c r="F996" s="1">
        <v>0</v>
      </c>
      <c r="G996" s="2">
        <f t="shared" si="22"/>
        <v>14383605.28241</v>
      </c>
      <c r="H996" s="2">
        <f t="shared" si="19"/>
        <v>0.3399999737739563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7217233.2299999893</v>
      </c>
      <c r="D997" s="1">
        <f>BILANCA!E19</f>
        <v>18005843.589999996</v>
      </c>
      <c r="E997" s="1">
        <v>0</v>
      </c>
      <c r="F997" s="1">
        <v>0</v>
      </c>
      <c r="G997" s="2">
        <f t="shared" si="22"/>
        <v>605204.88573999971</v>
      </c>
      <c r="H997" s="2">
        <f t="shared" si="19"/>
        <v>0.63999999314546585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26556871.77</v>
      </c>
      <c r="D998" s="1">
        <f>BILANCA!E20</f>
        <v>33741618.740000002</v>
      </c>
      <c r="E998" s="1">
        <v>0</v>
      </c>
      <c r="F998" s="1">
        <v>0</v>
      </c>
      <c r="G998" s="2">
        <f t="shared" si="22"/>
        <v>1410601.6387499999</v>
      </c>
      <c r="H998" s="2">
        <f t="shared" si="19"/>
        <v>0.48999999836087227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3883911.01</v>
      </c>
      <c r="D999" s="1">
        <f>BILANCA!E21</f>
        <v>6478529.4800000004</v>
      </c>
      <c r="E999" s="1">
        <v>0</v>
      </c>
      <c r="F999" s="1">
        <v>0</v>
      </c>
      <c r="G999" s="2">
        <f t="shared" si="22"/>
        <v>269455.51951999997</v>
      </c>
      <c r="H999" s="2">
        <f t="shared" si="19"/>
        <v>0.49000000022351742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2291747.65</v>
      </c>
      <c r="D1000" s="1">
        <f>BILANCA!E22</f>
        <v>3711892.04</v>
      </c>
      <c r="E1000" s="1">
        <v>0</v>
      </c>
      <c r="F1000" s="1">
        <v>0</v>
      </c>
      <c r="G1000" s="2">
        <f t="shared" si="22"/>
        <v>165164.03941</v>
      </c>
      <c r="H1000" s="2">
        <f t="shared" si="19"/>
        <v>0.39000000013038516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45992.97</v>
      </c>
      <c r="D1001" s="1">
        <f>BILANCA!E23</f>
        <v>45992.97</v>
      </c>
      <c r="E1001" s="1">
        <v>0</v>
      </c>
      <c r="F1001" s="1">
        <v>0</v>
      </c>
      <c r="G1001" s="2">
        <f t="shared" si="22"/>
        <v>2483.6203799999998</v>
      </c>
      <c r="H1001" s="2">
        <f t="shared" si="19"/>
        <v>5.9999999997671694E-2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819734.72</v>
      </c>
      <c r="D1002" s="1">
        <f>BILANCA!E24</f>
        <v>768269.87</v>
      </c>
      <c r="E1002" s="1">
        <v>0</v>
      </c>
      <c r="F1002" s="1">
        <v>0</v>
      </c>
      <c r="G1002" s="2">
        <f t="shared" si="22"/>
        <v>44769.214739999996</v>
      </c>
      <c r="H1002" s="2">
        <f t="shared" si="19"/>
        <v>0.41000000003259629</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30009.94</v>
      </c>
      <c r="D1003" s="1">
        <f>BILANCA!E25</f>
        <v>33706.660000000003</v>
      </c>
      <c r="E1003" s="1">
        <v>0</v>
      </c>
      <c r="F1003" s="1">
        <v>0</v>
      </c>
      <c r="G1003" s="2">
        <f t="shared" si="22"/>
        <v>1948.4652000000001</v>
      </c>
      <c r="H1003" s="2">
        <f t="shared" si="19"/>
        <v>0.39999999999781721</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8566556.9499999993</v>
      </c>
      <c r="D1004" s="1">
        <f>BILANCA!E26</f>
        <v>8544106.6300000008</v>
      </c>
      <c r="E1004" s="1">
        <v>0</v>
      </c>
      <c r="F1004" s="1">
        <v>0</v>
      </c>
      <c r="G1004" s="2">
        <f t="shared" si="22"/>
        <v>538750.17441000009</v>
      </c>
      <c r="H1004" s="2">
        <f t="shared" si="19"/>
        <v>0.41999999992549419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34977591.780000001</v>
      </c>
      <c r="D1006" s="1">
        <f>BILANCA!E28</f>
        <v>35318272.799999997</v>
      </c>
      <c r="E1006" s="1">
        <v>0</v>
      </c>
      <c r="F1006" s="1">
        <v>0</v>
      </c>
      <c r="G1006" s="2">
        <f t="shared" si="22"/>
        <v>2429125.15974</v>
      </c>
      <c r="H1006" s="2">
        <f t="shared" si="19"/>
        <v>0.42000000178813934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606359.86000000127</v>
      </c>
      <c r="D1007" s="1">
        <f>BILANCA!E29</f>
        <v>737894.05000000075</v>
      </c>
      <c r="E1007" s="1">
        <v>0</v>
      </c>
      <c r="F1007" s="1">
        <v>0</v>
      </c>
      <c r="G1007" s="2">
        <f t="shared" si="22"/>
        <v>49971.551040000071</v>
      </c>
      <c r="H1007" s="2">
        <f t="shared" si="19"/>
        <v>0.18999999947845936</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14568911.9</v>
      </c>
      <c r="D1008" s="1">
        <f>BILANCA!E30</f>
        <v>14888332.5</v>
      </c>
      <c r="E1008" s="1">
        <v>0</v>
      </c>
      <c r="F1008" s="1">
        <v>0</v>
      </c>
      <c r="G1008" s="2">
        <f t="shared" si="22"/>
        <v>1108639.4225000001</v>
      </c>
      <c r="H1008" s="2">
        <f t="shared" si="19"/>
        <v>0.59999999962747097</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13962552.039999999</v>
      </c>
      <c r="D1012" s="1">
        <f>BILANCA!E34</f>
        <v>14150438.449999999</v>
      </c>
      <c r="E1012" s="1">
        <v>0</v>
      </c>
      <c r="F1012" s="1">
        <v>0</v>
      </c>
      <c r="G1012" s="2">
        <f t="shared" si="22"/>
        <v>1225639.4392599999</v>
      </c>
      <c r="H1012" s="2">
        <f t="shared" si="19"/>
        <v>0.48999999836087227</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267511.98</v>
      </c>
      <c r="D1013" s="1">
        <f>BILANCA!E35</f>
        <v>267511.98</v>
      </c>
      <c r="E1013" s="1">
        <v>0</v>
      </c>
      <c r="F1013" s="1">
        <v>0</v>
      </c>
      <c r="G1013" s="2">
        <f t="shared" si="22"/>
        <v>24076.078199999996</v>
      </c>
      <c r="H1013" s="2">
        <f t="shared" si="19"/>
        <v>4.0000000037252903E-2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267511.98</v>
      </c>
      <c r="D1015" s="1">
        <f>BILANCA!E37</f>
        <v>267511.98</v>
      </c>
      <c r="E1015" s="1">
        <v>0</v>
      </c>
      <c r="F1015" s="1">
        <v>0</v>
      </c>
      <c r="G1015" s="2">
        <f t="shared" si="22"/>
        <v>25681.150079999999</v>
      </c>
      <c r="H1015" s="2">
        <f t="shared" si="19"/>
        <v>4.0000000037252903E-2</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4228517.0600000005</v>
      </c>
      <c r="E1019" s="1">
        <v>0</v>
      </c>
      <c r="F1019" s="1">
        <v>0</v>
      </c>
      <c r="G1019" s="2">
        <f t="shared" si="22"/>
        <v>304453.22831999999</v>
      </c>
      <c r="H1019" s="2">
        <f t="shared" si="19"/>
        <v>6.0000000521540642E-2</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4474084.66</v>
      </c>
      <c r="E1020" s="1">
        <v>0</v>
      </c>
      <c r="F1020" s="1">
        <v>0</v>
      </c>
      <c r="G1020" s="2">
        <f t="shared" si="22"/>
        <v>331082.26484000002</v>
      </c>
      <c r="H1020" s="2">
        <f t="shared" si="19"/>
        <v>0.33999999985098839</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245567.6</v>
      </c>
      <c r="E1022" s="1">
        <v>0</v>
      </c>
      <c r="F1022" s="1">
        <v>0</v>
      </c>
      <c r="G1022" s="2">
        <f t="shared" si="22"/>
        <v>19154.272799999999</v>
      </c>
      <c r="H1022" s="2">
        <f t="shared" si="19"/>
        <v>0.39999999999417923</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1193153.1499999985</v>
      </c>
      <c r="D1023" s="1">
        <f>BILANCA!E45</f>
        <v>3010059.6499999985</v>
      </c>
      <c r="E1023" s="1">
        <v>0</v>
      </c>
      <c r="F1023" s="1">
        <v>0</v>
      </c>
      <c r="G1023" s="2">
        <f t="shared" si="22"/>
        <v>288530.89799999981</v>
      </c>
      <c r="H1023" s="2">
        <f t="shared" si="19"/>
        <v>0.5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9154496.4700000007</v>
      </c>
      <c r="D1025" s="1">
        <f>BILANCA!E47</f>
        <v>11781893.76</v>
      </c>
      <c r="E1025" s="1">
        <v>0</v>
      </c>
      <c r="F1025" s="1">
        <v>0</v>
      </c>
      <c r="G1025" s="2">
        <f t="shared" si="22"/>
        <v>1374167.9275800001</v>
      </c>
      <c r="H1025" s="2">
        <f t="shared" si="19"/>
        <v>0.71000000089406967</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15851443.6</v>
      </c>
      <c r="D1026" s="1">
        <f>BILANCA!E48</f>
        <v>15895005.49</v>
      </c>
      <c r="E1026" s="1">
        <v>0</v>
      </c>
      <c r="F1026" s="1">
        <v>0</v>
      </c>
      <c r="G1026" s="2">
        <f t="shared" si="22"/>
        <v>2048582.5469399998</v>
      </c>
      <c r="H1026" s="2">
        <f t="shared" si="19"/>
        <v>0.89000000059604645</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23812786.920000002</v>
      </c>
      <c r="D1028" s="1">
        <f>BILANCA!E50</f>
        <v>24666839.600000001</v>
      </c>
      <c r="E1028" s="1">
        <v>0</v>
      </c>
      <c r="F1028" s="1">
        <v>0</v>
      </c>
      <c r="G1028" s="2">
        <f t="shared" si="22"/>
        <v>3291590.9754000003</v>
      </c>
      <c r="H1028" s="2">
        <f t="shared" si="19"/>
        <v>0.47999999672174454</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691840.86</v>
      </c>
      <c r="D1029" s="1">
        <f>BILANCA!E51</f>
        <v>691840.86</v>
      </c>
      <c r="E1029" s="1">
        <v>0</v>
      </c>
      <c r="F1029" s="1">
        <v>0</v>
      </c>
      <c r="G1029" s="2">
        <f t="shared" si="22"/>
        <v>95474.038679999998</v>
      </c>
      <c r="H1029" s="2">
        <f t="shared" si="19"/>
        <v>0.28000000002793968</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963602.58</v>
      </c>
      <c r="D1032" s="1">
        <f>BILANCA!E54</f>
        <v>976735.21</v>
      </c>
      <c r="E1032" s="1">
        <v>0</v>
      </c>
      <c r="F1032" s="1">
        <v>0</v>
      </c>
      <c r="G1032" s="2">
        <f t="shared" si="22"/>
        <v>142936.57699999999</v>
      </c>
      <c r="H1032" s="2">
        <f t="shared" si="19"/>
        <v>0.63000000000465661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963602.58</v>
      </c>
      <c r="D1033" s="1">
        <f>BILANCA!E55</f>
        <v>976735.21</v>
      </c>
      <c r="E1033" s="1">
        <v>0</v>
      </c>
      <c r="F1033" s="1">
        <v>0</v>
      </c>
      <c r="G1033" s="2">
        <f t="shared" si="22"/>
        <v>145853.65000000002</v>
      </c>
      <c r="H1033" s="2">
        <f t="shared" si="19"/>
        <v>0.63000000000465661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756021760.84000003</v>
      </c>
      <c r="D1034" s="1">
        <f>BILANCA!E56</f>
        <v>804296841.7299999</v>
      </c>
      <c r="E1034" s="1">
        <v>0</v>
      </c>
      <c r="F1034" s="1">
        <v>0</v>
      </c>
      <c r="G1034" s="2">
        <f t="shared" si="22"/>
        <v>120595387.6593</v>
      </c>
      <c r="H1034" s="2">
        <f t="shared" si="19"/>
        <v>0.43000006675720215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753317868.86000001</v>
      </c>
      <c r="D1035" s="1">
        <f>BILANCA!E57</f>
        <v>802784035.52999997</v>
      </c>
      <c r="E1035" s="1">
        <v>0</v>
      </c>
      <c r="F1035" s="1">
        <v>0</v>
      </c>
      <c r="G1035" s="2">
        <f t="shared" si="22"/>
        <v>122662068.87583999</v>
      </c>
      <c r="H1035" s="2">
        <f t="shared" si="19"/>
        <v>0.61000001430511475</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2408692.0699999998</v>
      </c>
      <c r="D1036" s="1">
        <f>BILANCA!E58</f>
        <v>1217606.29</v>
      </c>
      <c r="E1036" s="1">
        <v>0</v>
      </c>
      <c r="F1036" s="1">
        <v>0</v>
      </c>
      <c r="G1036" s="2">
        <f t="shared" si="22"/>
        <v>256726.94644999999</v>
      </c>
      <c r="H1036" s="2">
        <f t="shared" si="19"/>
        <v>0.35999999986961484</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295199.90999999997</v>
      </c>
      <c r="D1040" s="1">
        <f>BILANCA!E62</f>
        <v>295199.90999999997</v>
      </c>
      <c r="E1040" s="1">
        <v>0</v>
      </c>
      <c r="F1040" s="1">
        <v>0</v>
      </c>
      <c r="G1040" s="2">
        <f t="shared" si="22"/>
        <v>50479.184609999997</v>
      </c>
      <c r="H1040" s="2">
        <f t="shared" si="19"/>
        <v>0.18000000005122274</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1881008.83</v>
      </c>
      <c r="D1041" s="1">
        <f>BILANCA!E63</f>
        <v>438851.74</v>
      </c>
      <c r="E1041" s="1">
        <v>0</v>
      </c>
      <c r="F1041" s="1">
        <v>0</v>
      </c>
      <c r="G1041" s="2">
        <f t="shared" si="22"/>
        <v>160005.31398000001</v>
      </c>
      <c r="H1041" s="2">
        <f t="shared" si="19"/>
        <v>0.42999999993480742</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1881008.83</v>
      </c>
      <c r="D1042" s="1">
        <f>BILANCA!E64</f>
        <v>438851.74</v>
      </c>
      <c r="E1042" s="1">
        <v>0</v>
      </c>
      <c r="F1042" s="1">
        <v>0</v>
      </c>
      <c r="G1042" s="2">
        <f t="shared" si="22"/>
        <v>162764.02629000001</v>
      </c>
      <c r="H1042" s="2">
        <f t="shared" si="19"/>
        <v>0.42999999993480742</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803240057.70000005</v>
      </c>
      <c r="D1046" s="1">
        <f>BILANCA!E68</f>
        <v>887763450.55999994</v>
      </c>
      <c r="E1046" s="1">
        <v>0</v>
      </c>
      <c r="F1046" s="1">
        <v>0</v>
      </c>
      <c r="G1046" s="2">
        <f t="shared" si="22"/>
        <v>162462318.40566</v>
      </c>
      <c r="H1046" s="2">
        <f t="shared" si="19"/>
        <v>0.74000000953674316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5877628.8700000001</v>
      </c>
      <c r="D1047" s="1">
        <f>BILANCA!E69</f>
        <v>6560906.1200000001</v>
      </c>
      <c r="E1047" s="1">
        <v>0</v>
      </c>
      <c r="F1047" s="1">
        <v>0</v>
      </c>
      <c r="G1047" s="2">
        <f t="shared" si="22"/>
        <v>1215964.23104</v>
      </c>
      <c r="H1047" s="2">
        <f t="shared" si="19"/>
        <v>0.25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96014.13</v>
      </c>
      <c r="D1048" s="1">
        <f>BILANCA!E70</f>
        <v>92888.16</v>
      </c>
      <c r="E1048" s="1">
        <v>0</v>
      </c>
      <c r="F1048" s="1">
        <v>0</v>
      </c>
      <c r="G1048" s="2">
        <f t="shared" si="22"/>
        <v>18316.379250000002</v>
      </c>
      <c r="H1048" s="2">
        <f t="shared" si="19"/>
        <v>0.29000000000814907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96014.13</v>
      </c>
      <c r="D1050" s="1">
        <f>BILANCA!E72</f>
        <v>92888.16</v>
      </c>
      <c r="E1050" s="1">
        <v>0</v>
      </c>
      <c r="F1050" s="1">
        <v>0</v>
      </c>
      <c r="G1050" s="2">
        <f t="shared" si="22"/>
        <v>18879.960150000003</v>
      </c>
      <c r="H1050" s="2">
        <f t="shared" si="19"/>
        <v>0.29000000000814907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5781614.7400000002</v>
      </c>
      <c r="D1053" s="1">
        <f>BILANCA!E75</f>
        <v>6468017.96</v>
      </c>
      <c r="E1053" s="1">
        <v>0</v>
      </c>
      <c r="F1053" s="1">
        <v>0</v>
      </c>
      <c r="G1053" s="2">
        <f t="shared" si="22"/>
        <v>1310235.5462000002</v>
      </c>
      <c r="H1053" s="2">
        <f t="shared" si="19"/>
        <v>0.29999999981373549</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163909837.05999997</v>
      </c>
      <c r="D1056" s="1">
        <f>BILANCA!E78</f>
        <v>216620436.09999999</v>
      </c>
      <c r="E1056" s="1">
        <v>0</v>
      </c>
      <c r="F1056" s="1">
        <v>0</v>
      </c>
      <c r="G1056" s="2">
        <f t="shared" si="22"/>
        <v>43592001.775979996</v>
      </c>
      <c r="H1056" s="2">
        <f t="shared" si="19"/>
        <v>0.15999996662139893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157668310.91999999</v>
      </c>
      <c r="D1057" s="1">
        <f>BILANCA!E79</f>
        <v>208872102.43000001</v>
      </c>
      <c r="E1057" s="1">
        <v>0</v>
      </c>
      <c r="F1057" s="1">
        <v>0</v>
      </c>
      <c r="G1057" s="2">
        <f t="shared" si="22"/>
        <v>42580526.167719997</v>
      </c>
      <c r="H1057" s="2">
        <f t="shared" si="19"/>
        <v>0.51000002026557922</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157668310.91999999</v>
      </c>
      <c r="D1058" s="1">
        <f>BILANCA!E80</f>
        <v>208872102.43000001</v>
      </c>
      <c r="E1058" s="1">
        <v>0</v>
      </c>
      <c r="F1058" s="1">
        <v>0</v>
      </c>
      <c r="G1058" s="2">
        <f t="shared" si="22"/>
        <v>43155938.683499999</v>
      </c>
      <c r="H1058" s="2">
        <f t="shared" si="19"/>
        <v>0.51000002026557922</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11646.81</v>
      </c>
      <c r="D1061" s="1">
        <f>BILANCA!E83</f>
        <v>23562.560000000001</v>
      </c>
      <c r="E1061" s="1">
        <v>0</v>
      </c>
      <c r="F1061" s="1">
        <v>0</v>
      </c>
      <c r="G1061" s="2">
        <f t="shared" si="22"/>
        <v>4584.21054</v>
      </c>
      <c r="H1061" s="2">
        <f t="shared" si="19"/>
        <v>0.62999999999919964</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296.5</v>
      </c>
      <c r="D1062" s="1">
        <f>BILANCA!E84</f>
        <v>3189.11</v>
      </c>
      <c r="E1062" s="1">
        <v>0</v>
      </c>
      <c r="F1062" s="1">
        <v>0</v>
      </c>
      <c r="G1062" s="2">
        <f t="shared" si="22"/>
        <v>527.30288000000007</v>
      </c>
      <c r="H1062" s="2">
        <f t="shared" si="19"/>
        <v>0.61000000000012733</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10139.81</v>
      </c>
      <c r="D1063" s="1">
        <f>BILANCA!E85</f>
        <v>10562.56</v>
      </c>
      <c r="E1063" s="1">
        <v>0</v>
      </c>
      <c r="F1063" s="1">
        <v>0</v>
      </c>
      <c r="G1063" s="2">
        <f t="shared" si="22"/>
        <v>2501.1943999999999</v>
      </c>
      <c r="H1063" s="2">
        <f t="shared" si="19"/>
        <v>0.63000000000101863</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6239722.6399999997</v>
      </c>
      <c r="D1064" s="1">
        <f>BILANCA!E86</f>
        <v>7732144.5599999996</v>
      </c>
      <c r="E1064" s="1">
        <v>0</v>
      </c>
      <c r="F1064" s="1">
        <v>0</v>
      </c>
      <c r="G1064" s="2">
        <f t="shared" si="22"/>
        <v>1758024.9525599999</v>
      </c>
      <c r="H1064" s="2">
        <f t="shared" si="19"/>
        <v>0.80000000074505806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153656.6399999999</v>
      </c>
      <c r="D1065" s="1">
        <f>BILANCA!E87</f>
        <v>126364.5299999998</v>
      </c>
      <c r="E1065" s="1">
        <v>0</v>
      </c>
      <c r="F1065" s="1">
        <v>0</v>
      </c>
      <c r="G1065" s="2">
        <f t="shared" si="22"/>
        <v>33323.627399999961</v>
      </c>
      <c r="H1065" s="2">
        <f t="shared" si="19"/>
        <v>0.83000000030733645</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1256070.95</v>
      </c>
      <c r="D1066" s="1">
        <f>BILANCA!E88</f>
        <v>1228778.8399999999</v>
      </c>
      <c r="E1066" s="1">
        <v>0</v>
      </c>
      <c r="F1066" s="1">
        <v>0</v>
      </c>
      <c r="G1066" s="2">
        <f t="shared" si="22"/>
        <v>308231.17628999997</v>
      </c>
      <c r="H1066" s="2">
        <f t="shared" si="19"/>
        <v>0.21000000019557774</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180321.9</v>
      </c>
      <c r="D1067" s="1">
        <f>BILANCA!E89</f>
        <v>144798.38</v>
      </c>
      <c r="E1067" s="1">
        <v>0</v>
      </c>
      <c r="F1067" s="1">
        <v>0</v>
      </c>
      <c r="G1067" s="2">
        <f t="shared" si="22"/>
        <v>39473.167440000005</v>
      </c>
      <c r="H1067" s="2">
        <f t="shared" si="19"/>
        <v>0.48000000001047738</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41582.06</v>
      </c>
      <c r="D1071" s="1">
        <f>BILANCA!E93</f>
        <v>41582.06</v>
      </c>
      <c r="E1071" s="1">
        <v>0</v>
      </c>
      <c r="F1071" s="1">
        <v>0</v>
      </c>
      <c r="G1071" s="2">
        <f t="shared" si="22"/>
        <v>10977.663839999999</v>
      </c>
      <c r="H1071" s="2">
        <f t="shared" si="23"/>
        <v>0.11999999999534339</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945787.96</v>
      </c>
      <c r="D1075" s="1">
        <f>BILANCA!E97</f>
        <v>945787.96</v>
      </c>
      <c r="E1075" s="1">
        <v>0</v>
      </c>
      <c r="F1075" s="1">
        <v>0</v>
      </c>
      <c r="G1075" s="2">
        <f t="shared" si="22"/>
        <v>261037.47695999997</v>
      </c>
      <c r="H1075" s="2">
        <f t="shared" si="23"/>
        <v>8.0000000074505806E-2</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88379.03</v>
      </c>
      <c r="D1076" s="1">
        <f>BILANCA!E98</f>
        <v>96610.44</v>
      </c>
      <c r="E1076" s="1">
        <v>0</v>
      </c>
      <c r="F1076" s="1">
        <v>0</v>
      </c>
      <c r="G1076" s="2">
        <f t="shared" si="22"/>
        <v>26188.79163</v>
      </c>
      <c r="H1076" s="2">
        <f t="shared" si="23"/>
        <v>0.47000000000116415</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1102414.31</v>
      </c>
      <c r="D1095" s="1">
        <f>BILANCA!E117</f>
        <v>1102414.31</v>
      </c>
      <c r="E1095" s="1">
        <v>0</v>
      </c>
      <c r="F1095" s="1">
        <v>0</v>
      </c>
      <c r="G1095" s="2">
        <f t="shared" si="22"/>
        <v>370411.20816000004</v>
      </c>
      <c r="H1095" s="2">
        <f t="shared" si="23"/>
        <v>0.62000000011175871</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855561.45</v>
      </c>
      <c r="D1096" s="1">
        <f>BILANCA!E118</f>
        <v>828137.48</v>
      </c>
      <c r="E1096" s="1">
        <v>0</v>
      </c>
      <c r="F1096" s="1">
        <v>0</v>
      </c>
      <c r="G1096" s="2">
        <f t="shared" si="22"/>
        <v>283837.51432999998</v>
      </c>
      <c r="H1096" s="2">
        <f t="shared" si="23"/>
        <v>0.92999999993480742</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855561.45</v>
      </c>
      <c r="D1097" s="1">
        <f>BILANCA!E119</f>
        <v>828137.48</v>
      </c>
      <c r="E1097" s="1">
        <v>0</v>
      </c>
      <c r="F1097" s="1">
        <v>0</v>
      </c>
      <c r="G1097" s="2">
        <f t="shared" si="22"/>
        <v>286349.35074000002</v>
      </c>
      <c r="H1097" s="2">
        <f t="shared" si="23"/>
        <v>0.92999999993480742</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855561.45</v>
      </c>
      <c r="D1101" s="1">
        <f>BILANCA!E123</f>
        <v>828137.48</v>
      </c>
      <c r="E1101" s="1">
        <v>0</v>
      </c>
      <c r="F1101" s="1">
        <v>0</v>
      </c>
      <c r="G1101" s="2">
        <f t="shared" si="22"/>
        <v>296396.69637999998</v>
      </c>
      <c r="H1101" s="2">
        <f t="shared" si="23"/>
        <v>0.92999999993480742</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563101242.13999999</v>
      </c>
      <c r="D1112" s="1">
        <f>BILANCA!E134</f>
        <v>600807886.01999998</v>
      </c>
      <c r="E1112" s="1">
        <v>0</v>
      </c>
      <c r="F1112" s="1">
        <v>0</v>
      </c>
      <c r="G1112" s="2">
        <f t="shared" si="22"/>
        <v>227648494.82922</v>
      </c>
      <c r="H1112" s="2">
        <f t="shared" si="23"/>
        <v>0.15999996662139893</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567253637.12</v>
      </c>
      <c r="D1113" s="1">
        <f>BILANCA!E135</f>
        <v>604960281</v>
      </c>
      <c r="E1113" s="1">
        <v>0</v>
      </c>
      <c r="F1113" s="1">
        <v>0</v>
      </c>
      <c r="G1113" s="2">
        <f t="shared" si="22"/>
        <v>231032645.8856</v>
      </c>
      <c r="H1113" s="2">
        <f t="shared" si="23"/>
        <v>0.12000000476837158</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563085404.08000004</v>
      </c>
      <c r="D1117" s="1">
        <f>BILANCA!E139</f>
        <v>600792012.20000005</v>
      </c>
      <c r="E1117" s="1">
        <v>0</v>
      </c>
      <c r="F1117" s="1">
        <v>0</v>
      </c>
      <c r="G1117" s="2">
        <f t="shared" si="22"/>
        <v>236465703.41632003</v>
      </c>
      <c r="H1117" s="2">
        <f t="shared" si="23"/>
        <v>0.28000009059906006</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8600</v>
      </c>
      <c r="D1118" s="1">
        <f>BILANCA!E140</f>
        <v>8600</v>
      </c>
      <c r="E1118" s="1">
        <v>0</v>
      </c>
      <c r="F1118" s="1">
        <v>0</v>
      </c>
      <c r="G1118" s="2">
        <f t="shared" si="22"/>
        <v>3483</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4159633.04</v>
      </c>
      <c r="D1119" s="1">
        <f>BILANCA!E141</f>
        <v>4159668.8</v>
      </c>
      <c r="E1119" s="1">
        <v>0</v>
      </c>
      <c r="F1119" s="1">
        <v>0</v>
      </c>
      <c r="G1119" s="2">
        <f t="shared" si="22"/>
        <v>1697140.0070400001</v>
      </c>
      <c r="H1119" s="2">
        <f t="shared" si="23"/>
        <v>0.24000000022351742</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4152394.98</v>
      </c>
      <c r="D1123" s="1">
        <f>BILANCA!E145</f>
        <v>4152394.98</v>
      </c>
      <c r="E1123" s="1">
        <v>0</v>
      </c>
      <c r="F1123" s="1">
        <v>0</v>
      </c>
      <c r="G1123" s="2">
        <f t="shared" si="22"/>
        <v>1744005.8916000002</v>
      </c>
      <c r="H1123" s="2">
        <f t="shared" si="23"/>
        <v>4.0000000037252903E-2</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64183903.940000027</v>
      </c>
      <c r="D1124" s="1">
        <f>BILANCA!E146</f>
        <v>57728094.299999982</v>
      </c>
      <c r="E1124" s="1">
        <v>0</v>
      </c>
      <c r="F1124" s="1">
        <v>0</v>
      </c>
      <c r="G1124" s="2">
        <f t="shared" si="22"/>
        <v>25329253.048139997</v>
      </c>
      <c r="H1124" s="2">
        <f t="shared" si="23"/>
        <v>0.35999995470046997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26350465.32</v>
      </c>
      <c r="D1125" s="1">
        <f>BILANCA!E147</f>
        <v>24025273.239999998</v>
      </c>
      <c r="E1125" s="1">
        <v>0</v>
      </c>
      <c r="F1125" s="1">
        <v>0</v>
      </c>
      <c r="G1125" s="2">
        <f t="shared" si="22"/>
        <v>10564943.6756</v>
      </c>
      <c r="H1125" s="2">
        <f t="shared" si="23"/>
        <v>0.55999999865889549</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36179.79</v>
      </c>
      <c r="D1127" s="1">
        <f>BILANCA!E149</f>
        <v>79797.3</v>
      </c>
      <c r="E1127" s="1">
        <v>0</v>
      </c>
      <c r="F1127" s="1">
        <v>0</v>
      </c>
      <c r="G1127" s="2">
        <f t="shared" si="22"/>
        <v>28191.512159999998</v>
      </c>
      <c r="H1127" s="2">
        <f t="shared" si="23"/>
        <v>0.51000000000203727</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5400</v>
      </c>
      <c r="D1129" s="1">
        <f>BILANCA!E151</f>
        <v>79797.3</v>
      </c>
      <c r="E1129" s="1">
        <v>0</v>
      </c>
      <c r="F1129" s="1">
        <v>0</v>
      </c>
      <c r="G1129" s="2">
        <f t="shared" si="22"/>
        <v>24089.211600000002</v>
      </c>
      <c r="H1129" s="2">
        <f t="shared" si="23"/>
        <v>0.30000000000291038</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30779.79</v>
      </c>
      <c r="D1135" s="1">
        <f>BILANCA!E157</f>
        <v>0</v>
      </c>
      <c r="E1135" s="1">
        <v>0</v>
      </c>
      <c r="F1135" s="1">
        <v>0</v>
      </c>
      <c r="G1135" s="2">
        <f t="shared" si="22"/>
        <v>4678.52808</v>
      </c>
      <c r="H1135" s="2">
        <f t="shared" si="23"/>
        <v>0.20999999999912689</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53615986.670000002</v>
      </c>
      <c r="D1136" s="1">
        <f>BILANCA!E158</f>
        <v>53335747.630000003</v>
      </c>
      <c r="E1136" s="1">
        <v>0</v>
      </c>
      <c r="F1136" s="1">
        <v>0</v>
      </c>
      <c r="G1136" s="2">
        <f t="shared" si="22"/>
        <v>24523984.735289998</v>
      </c>
      <c r="H1136" s="2">
        <f t="shared" si="23"/>
        <v>0.69999999552965164</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144211926.63999999</v>
      </c>
      <c r="D1137" s="1">
        <f>BILANCA!E159</f>
        <v>139336152.87</v>
      </c>
      <c r="E1137" s="1">
        <v>0</v>
      </c>
      <c r="F1137" s="1">
        <v>0</v>
      </c>
      <c r="G1137" s="2">
        <f t="shared" si="22"/>
        <v>65124171.786520004</v>
      </c>
      <c r="H1137" s="2">
        <f t="shared" si="23"/>
        <v>0.49000000953674316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231.54</v>
      </c>
      <c r="E1138" s="1">
        <v>0</v>
      </c>
      <c r="F1138" s="1">
        <v>0</v>
      </c>
      <c r="G1138" s="2">
        <f t="shared" si="22"/>
        <v>71.7774</v>
      </c>
      <c r="H1138" s="2">
        <f t="shared" si="23"/>
        <v>0.46000000000000796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254465.68</v>
      </c>
      <c r="D1140" s="1">
        <f>BILANCA!E162</f>
        <v>241593.07</v>
      </c>
      <c r="E1140" s="1">
        <v>0</v>
      </c>
      <c r="F1140" s="1">
        <v>0</v>
      </c>
      <c r="G1140" s="2">
        <f t="shared" si="22"/>
        <v>115811.33574000001</v>
      </c>
      <c r="H1140" s="2">
        <f t="shared" si="23"/>
        <v>0.39000000001396984</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160285120.16</v>
      </c>
      <c r="D1141" s="1">
        <f>BILANCA!E163</f>
        <v>159290701.34999999</v>
      </c>
      <c r="E1141" s="1">
        <v>0</v>
      </c>
      <c r="F1141" s="1">
        <v>0</v>
      </c>
      <c r="G1141" s="2">
        <f t="shared" si="22"/>
        <v>75660910.611880004</v>
      </c>
      <c r="H1141" s="2">
        <f t="shared" si="23"/>
        <v>0.50999999046325684</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5158227.6000000015</v>
      </c>
      <c r="D1142" s="1">
        <f>BILANCA!E164</f>
        <v>5091626.0099999979</v>
      </c>
      <c r="E1142" s="1">
        <v>0</v>
      </c>
      <c r="F1142" s="1">
        <v>0</v>
      </c>
      <c r="G1142" s="2">
        <f t="shared" si="22"/>
        <v>2439295.2595799994</v>
      </c>
      <c r="H1142" s="2">
        <f t="shared" si="23"/>
        <v>0.40999999642372131</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19180384.48</v>
      </c>
      <c r="D1143" s="1">
        <f>BILANCA!E165</f>
        <v>20062458.359999999</v>
      </c>
      <c r="E1143" s="1">
        <v>0</v>
      </c>
      <c r="F1143" s="1">
        <v>0</v>
      </c>
      <c r="G1143" s="2">
        <f t="shared" si="22"/>
        <v>9488848.1920000017</v>
      </c>
      <c r="H1143" s="2">
        <f t="shared" si="23"/>
        <v>0.83999999985098839</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2540604.5299999998</v>
      </c>
      <c r="D1144" s="1">
        <f>BILANCA!E166</f>
        <v>1460356.74</v>
      </c>
      <c r="E1144" s="1">
        <v>0</v>
      </c>
      <c r="F1144" s="1">
        <v>0</v>
      </c>
      <c r="G1144" s="2">
        <f t="shared" si="22"/>
        <v>879272.19961000001</v>
      </c>
      <c r="H1144" s="2">
        <f t="shared" si="23"/>
        <v>0.73000000021420419</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16562761.41</v>
      </c>
      <c r="D1147" s="1">
        <f>BILANCA!E169</f>
        <v>16431189.09</v>
      </c>
      <c r="E1147" s="1">
        <v>0</v>
      </c>
      <c r="F1147" s="1">
        <v>0</v>
      </c>
      <c r="G1147" s="2">
        <f t="shared" si="22"/>
        <v>8105722.8927600002</v>
      </c>
      <c r="H1147" s="2">
        <f t="shared" si="23"/>
        <v>0.5</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3060564800.4200001</v>
      </c>
      <c r="D1152" s="1">
        <f>BILANCA!E175</f>
        <v>3412542893.6300001</v>
      </c>
      <c r="E1152" s="1">
        <v>0</v>
      </c>
      <c r="F1152" s="1">
        <v>0</v>
      </c>
      <c r="G1152" s="2">
        <f t="shared" si="22"/>
        <v>1670674949.3179202</v>
      </c>
      <c r="H1152" s="2">
        <f t="shared" si="23"/>
        <v>0.78999996185302734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343358594.57999998</v>
      </c>
      <c r="D1153" s="1">
        <f>BILANCA!E176</f>
        <v>305303002.82999998</v>
      </c>
      <c r="E1153" s="1">
        <v>0</v>
      </c>
      <c r="F1153" s="1">
        <v>0</v>
      </c>
      <c r="G1153" s="2">
        <f t="shared" si="22"/>
        <v>162173982.04080001</v>
      </c>
      <c r="H1153" s="2">
        <f t="shared" si="23"/>
        <v>0.59000003337860107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79799422.610000014</v>
      </c>
      <c r="D1154" s="1">
        <f>BILANCA!E177</f>
        <v>69151296.129999995</v>
      </c>
      <c r="E1154" s="1">
        <v>0</v>
      </c>
      <c r="F1154" s="1">
        <v>0</v>
      </c>
      <c r="G1154" s="2">
        <f t="shared" si="22"/>
        <v>37295444.542769998</v>
      </c>
      <c r="H1154" s="2">
        <f t="shared" si="23"/>
        <v>0.51999998092651367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6936568.3099999996</v>
      </c>
      <c r="D1155" s="1">
        <f>BILANCA!E178</f>
        <v>8951954.5800000001</v>
      </c>
      <c r="E1155" s="1">
        <v>0</v>
      </c>
      <c r="F1155" s="1">
        <v>0</v>
      </c>
      <c r="G1155" s="2">
        <f t="shared" si="22"/>
        <v>4272562.1248399997</v>
      </c>
      <c r="H1155" s="2">
        <f t="shared" si="23"/>
        <v>0.72999999951571226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51900367.530000001</v>
      </c>
      <c r="D1156" s="1">
        <f>BILANCA!E179</f>
        <v>38345583.219999999</v>
      </c>
      <c r="E1156" s="1">
        <v>0</v>
      </c>
      <c r="F1156" s="1">
        <v>0</v>
      </c>
      <c r="G1156" s="2">
        <f t="shared" si="22"/>
        <v>22246335.376809999</v>
      </c>
      <c r="H1156" s="2">
        <f t="shared" si="23"/>
        <v>0.68999999761581421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92087.45</v>
      </c>
      <c r="D1157" s="1">
        <f>BILANCA!E180</f>
        <v>38857.379999999997</v>
      </c>
      <c r="E1157" s="1">
        <v>0</v>
      </c>
      <c r="F1157" s="1">
        <v>0</v>
      </c>
      <c r="G1157" s="2">
        <f t="shared" si="22"/>
        <v>29545.584539999996</v>
      </c>
      <c r="H1157" s="2">
        <f t="shared" si="23"/>
        <v>0.82999999999447027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50734.57</v>
      </c>
      <c r="D1159" s="1">
        <f>BILANCA!E182</f>
        <v>0</v>
      </c>
      <c r="E1159" s="1">
        <v>0</v>
      </c>
      <c r="F1159" s="1">
        <v>0</v>
      </c>
      <c r="G1159" s="2">
        <f t="shared" si="22"/>
        <v>8929.2843199999988</v>
      </c>
      <c r="H1159" s="2">
        <f t="shared" si="23"/>
        <v>0.43000000000029104</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41352.879999999997</v>
      </c>
      <c r="D1160" s="1">
        <f>BILANCA!E183</f>
        <v>38857.379999999997</v>
      </c>
      <c r="E1160" s="1">
        <v>0</v>
      </c>
      <c r="F1160" s="1">
        <v>0</v>
      </c>
      <c r="G1160" s="2">
        <f t="shared" si="22"/>
        <v>21074.972279999998</v>
      </c>
      <c r="H1160" s="2">
        <f t="shared" si="23"/>
        <v>0.5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8723969.2699999996</v>
      </c>
      <c r="D1161" s="1">
        <f>BILANCA!E184</f>
        <v>3877070.16</v>
      </c>
      <c r="E1161" s="1">
        <v>0</v>
      </c>
      <c r="F1161" s="1">
        <v>0</v>
      </c>
      <c r="G1161" s="2">
        <f t="shared" si="22"/>
        <v>2933103.5070199994</v>
      </c>
      <c r="H1161" s="2">
        <f t="shared" si="23"/>
        <v>0.42999999970197678</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1544663.16</v>
      </c>
      <c r="D1163" s="1">
        <f>BILANCA!E186</f>
        <v>3455435.79</v>
      </c>
      <c r="E1163" s="1">
        <v>0</v>
      </c>
      <c r="F1163" s="1">
        <v>0</v>
      </c>
      <c r="G1163" s="2">
        <f t="shared" si="22"/>
        <v>1521996.2531999999</v>
      </c>
      <c r="H1163" s="2">
        <f t="shared" si="23"/>
        <v>0.36999999987892807</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1619234.63</v>
      </c>
      <c r="D1164" s="1">
        <f>BILANCA!E187</f>
        <v>986928.69</v>
      </c>
      <c r="E1164" s="1">
        <v>0</v>
      </c>
      <c r="F1164" s="1">
        <v>0</v>
      </c>
      <c r="G1164" s="2">
        <f t="shared" si="22"/>
        <v>650349.65380999993</v>
      </c>
      <c r="H1164" s="2">
        <f t="shared" si="23"/>
        <v>0.68000000016763806</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8982532.2599999998</v>
      </c>
      <c r="D1165" s="1">
        <f>BILANCA!E188</f>
        <v>13495466.310000001</v>
      </c>
      <c r="E1165" s="1">
        <v>0</v>
      </c>
      <c r="F1165" s="1">
        <v>0</v>
      </c>
      <c r="G1165" s="2">
        <f t="shared" si="22"/>
        <v>6547170.6081600003</v>
      </c>
      <c r="H1165" s="2">
        <f t="shared" si="23"/>
        <v>0.57000000029802322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28995993.800000001</v>
      </c>
      <c r="D1166" s="1">
        <f>BILANCA!E189</f>
        <v>19210455.91</v>
      </c>
      <c r="E1166" s="1">
        <v>0</v>
      </c>
      <c r="F1166" s="1">
        <v>0</v>
      </c>
      <c r="G1166" s="2">
        <f t="shared" si="22"/>
        <v>12337293.728460001</v>
      </c>
      <c r="H1166" s="2">
        <f t="shared" si="23"/>
        <v>0.28999999910593033</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234563108.99999997</v>
      </c>
      <c r="D1183" s="1">
        <f>BILANCA!E206</f>
        <v>216940549.74000001</v>
      </c>
      <c r="E1183" s="1">
        <v>0</v>
      </c>
      <c r="F1183" s="1">
        <v>0</v>
      </c>
      <c r="G1183" s="2">
        <f t="shared" si="22"/>
        <v>133688841.69600001</v>
      </c>
      <c r="H1183" s="2">
        <f t="shared" si="23"/>
        <v>0.26000002026557922</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234563108.99999997</v>
      </c>
      <c r="D1184" s="1">
        <f>BILANCA!E207</f>
        <v>176940549.74000001</v>
      </c>
      <c r="E1184" s="1">
        <v>0</v>
      </c>
      <c r="F1184" s="1">
        <v>0</v>
      </c>
      <c r="G1184" s="2">
        <f t="shared" si="22"/>
        <v>118277285.90448</v>
      </c>
      <c r="H1184" s="2">
        <f t="shared" si="23"/>
        <v>0.26000002026557922</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8577624.1699999999</v>
      </c>
      <c r="D1185" s="1">
        <f>BILANCA!E208</f>
        <v>7876400.6900000004</v>
      </c>
      <c r="E1185" s="1">
        <v>0</v>
      </c>
      <c r="F1185" s="1">
        <v>0</v>
      </c>
      <c r="G1185" s="2">
        <f t="shared" si="22"/>
        <v>4914745.9611000009</v>
      </c>
      <c r="H1185" s="2">
        <f t="shared" si="23"/>
        <v>0.47999999951571226</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193043372.59999999</v>
      </c>
      <c r="D1189" s="1">
        <f>BILANCA!E212</f>
        <v>166954349.05000001</v>
      </c>
      <c r="E1189" s="1">
        <v>0</v>
      </c>
      <c r="F1189" s="1">
        <v>0</v>
      </c>
      <c r="G1189" s="2">
        <f t="shared" si="22"/>
        <v>108552126.56420001</v>
      </c>
      <c r="H1189" s="2">
        <f t="shared" si="23"/>
        <v>0.45000001788139343</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32942112.23</v>
      </c>
      <c r="D1191" s="1">
        <f>BILANCA!E214</f>
        <v>2109800</v>
      </c>
      <c r="E1191" s="1">
        <v>0</v>
      </c>
      <c r="F1191" s="1">
        <v>0</v>
      </c>
      <c r="G1191" s="2">
        <f t="shared" si="22"/>
        <v>7729636.14384</v>
      </c>
      <c r="H1191" s="2">
        <f t="shared" si="23"/>
        <v>0.23000000044703484</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40000000</v>
      </c>
      <c r="E1201" s="1">
        <v>0</v>
      </c>
      <c r="F1201" s="1">
        <v>0</v>
      </c>
      <c r="G1201" s="2">
        <f t="shared" si="22"/>
        <v>17440000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40000000</v>
      </c>
      <c r="E1202" s="1">
        <v>0</v>
      </c>
      <c r="F1202" s="1">
        <v>0</v>
      </c>
      <c r="G1202" s="2">
        <f t="shared" si="22"/>
        <v>17520000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69.17</v>
      </c>
      <c r="D1211" s="1">
        <f>BILANCA!E234</f>
        <v>701.05</v>
      </c>
      <c r="E1211" s="1">
        <v>0</v>
      </c>
      <c r="F1211" s="1">
        <v>0</v>
      </c>
      <c r="G1211" s="2">
        <f t="shared" si="22"/>
        <v>335.44955999999996</v>
      </c>
      <c r="H1211" s="2">
        <f t="shared" si="23"/>
        <v>0.21999999999995623</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69.17</v>
      </c>
      <c r="D1213" s="1">
        <f>BILANCA!E236</f>
        <v>701.05</v>
      </c>
      <c r="E1213" s="1">
        <v>0</v>
      </c>
      <c r="F1213" s="1">
        <v>0</v>
      </c>
      <c r="G1213" s="2">
        <f t="shared" si="22"/>
        <v>338.39210000000003</v>
      </c>
      <c r="H1213" s="2">
        <f t="shared" si="23"/>
        <v>0.21999999999995623</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2717206205.8400002</v>
      </c>
      <c r="D1214" s="1">
        <f>BILANCA!E237</f>
        <v>3107239890.8000002</v>
      </c>
      <c r="E1214" s="1">
        <v>0</v>
      </c>
      <c r="F1214" s="1">
        <v>0</v>
      </c>
      <c r="G1214" s="2">
        <f t="shared" si="22"/>
        <v>2063219463.0986402</v>
      </c>
      <c r="H1214" s="2">
        <f t="shared" si="23"/>
        <v>0.35999965667724609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2588452895.3800001</v>
      </c>
      <c r="D1215" s="1">
        <f>BILANCA!E238</f>
        <v>2910761625.1800003</v>
      </c>
      <c r="E1215" s="1">
        <v>0</v>
      </c>
      <c r="F1215" s="1">
        <v>0</v>
      </c>
      <c r="G1215" s="2">
        <f t="shared" si="22"/>
        <v>1951114465.8116803</v>
      </c>
      <c r="H1215" s="2">
        <f t="shared" si="23"/>
        <v>0.56000041961669922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2823060692.1500001</v>
      </c>
      <c r="D1216" s="1">
        <f>BILANCA!E239</f>
        <v>3127746862.6900001</v>
      </c>
      <c r="E1216" s="1">
        <v>0</v>
      </c>
      <c r="F1216" s="1">
        <v>0</v>
      </c>
      <c r="G1216" s="2">
        <f t="shared" si="22"/>
        <v>2115303179.2844901</v>
      </c>
      <c r="H1216" s="2">
        <f t="shared" si="23"/>
        <v>0.46000003814697266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2691106563.3800001</v>
      </c>
      <c r="D1217" s="1">
        <f>BILANCA!E240</f>
        <v>3040955408.7600002</v>
      </c>
      <c r="E1217" s="1">
        <v>0</v>
      </c>
      <c r="F1217" s="1">
        <v>0</v>
      </c>
      <c r="G1217" s="2">
        <f t="shared" si="22"/>
        <v>2052886067.1306005</v>
      </c>
      <c r="H1217" s="2">
        <f t="shared" si="23"/>
        <v>0.61999988555908203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131954128.77</v>
      </c>
      <c r="D1218" s="1">
        <f>BILANCA!E241</f>
        <v>86791453.930000007</v>
      </c>
      <c r="E1218" s="1">
        <v>0</v>
      </c>
      <c r="F1218" s="1">
        <v>0</v>
      </c>
      <c r="G1218" s="2">
        <f t="shared" si="22"/>
        <v>71801203.608050004</v>
      </c>
      <c r="H1218" s="2">
        <f t="shared" si="23"/>
        <v>0.29999999701976776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234607796.77000001</v>
      </c>
      <c r="D1219" s="1">
        <f>BILANCA!E242</f>
        <v>216985237.50999999</v>
      </c>
      <c r="E1219" s="1">
        <v>0</v>
      </c>
      <c r="F1219" s="1">
        <v>0</v>
      </c>
      <c r="G1219" s="2">
        <f t="shared" si="22"/>
        <v>157784472.14243999</v>
      </c>
      <c r="H1219" s="2">
        <f t="shared" si="23"/>
        <v>0.7199999988079071</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234607796.77000001</v>
      </c>
      <c r="D1220" s="1">
        <f>BILANCA!E243</f>
        <v>216985237.50999999</v>
      </c>
      <c r="E1220" s="1">
        <v>0</v>
      </c>
      <c r="F1220" s="1">
        <v>0</v>
      </c>
      <c r="G1220" s="2">
        <f t="shared" si="22"/>
        <v>158453050.41422999</v>
      </c>
      <c r="H1220" s="2">
        <f t="shared" si="23"/>
        <v>0.7199999988079071</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61440644.940000057</v>
      </c>
      <c r="D1222" s="1">
        <f>BILANCA!E245</f>
        <v>135773189.96000004</v>
      </c>
      <c r="E1222" s="1">
        <v>0</v>
      </c>
      <c r="F1222" s="1">
        <v>0</v>
      </c>
      <c r="G1222" s="2">
        <f t="shared" si="22"/>
        <v>79583898.941540033</v>
      </c>
      <c r="H1222" s="2">
        <f t="shared" si="23"/>
        <v>9.9999904632568359E-2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1272926041.25</v>
      </c>
      <c r="D1223" s="1">
        <f>BILANCA!E246</f>
        <v>1277809638.25</v>
      </c>
      <c r="E1223" s="1">
        <v>0</v>
      </c>
      <c r="F1223" s="1">
        <v>0</v>
      </c>
      <c r="G1223" s="2">
        <f t="shared" si="22"/>
        <v>918850876.25999999</v>
      </c>
      <c r="H1223" s="2">
        <f t="shared" si="23"/>
        <v>0.5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1082057204.1199999</v>
      </c>
      <c r="D1224" s="1">
        <f>BILANCA!E247</f>
        <v>1142760404.6800001</v>
      </c>
      <c r="E1224" s="1">
        <v>0</v>
      </c>
      <c r="F1224" s="1">
        <v>0</v>
      </c>
      <c r="G1224" s="2">
        <f t="shared" si="22"/>
        <v>811586301.24868</v>
      </c>
      <c r="H1224" s="2">
        <f t="shared" si="23"/>
        <v>0.43999981880187988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190868837.13</v>
      </c>
      <c r="D1226" s="1">
        <f>BILANCA!E249</f>
        <v>135049233.56999999</v>
      </c>
      <c r="E1226" s="1">
        <v>0</v>
      </c>
      <c r="F1226" s="1">
        <v>0</v>
      </c>
      <c r="G1226" s="2">
        <f t="shared" si="22"/>
        <v>112015054.93761</v>
      </c>
      <c r="H1226" s="2">
        <f t="shared" si="23"/>
        <v>0.56000000238418579</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1211485396.3099999</v>
      </c>
      <c r="D1227" s="1">
        <f>BILANCA!E250</f>
        <v>1142036448.29</v>
      </c>
      <c r="E1227" s="1">
        <v>0</v>
      </c>
      <c r="F1227" s="1">
        <v>0</v>
      </c>
      <c r="G1227" s="2">
        <f t="shared" si="22"/>
        <v>852916223.46515989</v>
      </c>
      <c r="H1227" s="2">
        <f t="shared" si="23"/>
        <v>0.59999990463256836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1211485396.3099999</v>
      </c>
      <c r="D1229" s="1">
        <f>BILANCA!E252</f>
        <v>1142036448.29</v>
      </c>
      <c r="E1229" s="1">
        <v>0</v>
      </c>
      <c r="F1229" s="1">
        <v>0</v>
      </c>
      <c r="G1229" s="2">
        <f t="shared" si="22"/>
        <v>859907340.05093992</v>
      </c>
      <c r="H1229" s="2">
        <f t="shared" si="23"/>
        <v>0.59999990463256836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62514136.799999997</v>
      </c>
      <c r="D1232" s="1">
        <f>BILANCA!E255</f>
        <v>55975132.960000001</v>
      </c>
      <c r="E1232" s="1">
        <v>0</v>
      </c>
      <c r="F1232" s="1">
        <v>0</v>
      </c>
      <c r="G1232" s="2">
        <f t="shared" si="22"/>
        <v>43441636.277280003</v>
      </c>
      <c r="H1232" s="2">
        <f t="shared" si="23"/>
        <v>0.24000000208616257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4798528.72</v>
      </c>
      <c r="D1233" s="1">
        <f>BILANCA!E256</f>
        <v>4729942.7</v>
      </c>
      <c r="E1233" s="1">
        <v>0</v>
      </c>
      <c r="F1233" s="1">
        <v>0</v>
      </c>
      <c r="G1233" s="2">
        <f t="shared" si="22"/>
        <v>3564603.5300000003</v>
      </c>
      <c r="H1233" s="2">
        <f t="shared" si="23"/>
        <v>0.58000000007450581</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438407632.37</v>
      </c>
      <c r="D1236" s="1">
        <f>BILANCA!E259</f>
        <v>450370060.08999997</v>
      </c>
      <c r="E1236" s="1">
        <v>0</v>
      </c>
      <c r="F1236" s="1">
        <v>0</v>
      </c>
      <c r="G1236" s="2">
        <f t="shared" si="22"/>
        <v>338804381.39515001</v>
      </c>
      <c r="H1236" s="2">
        <f t="shared" si="23"/>
        <v>0.45999997854232788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438407632.37</v>
      </c>
      <c r="D1237" s="1">
        <f>BILANCA!E260</f>
        <v>450370060.08999997</v>
      </c>
      <c r="E1237" s="1">
        <v>0</v>
      </c>
      <c r="F1237" s="1">
        <v>0</v>
      </c>
      <c r="G1237" s="2">
        <f t="shared" si="22"/>
        <v>340143529.14770001</v>
      </c>
      <c r="H1237" s="2">
        <f t="shared" si="23"/>
        <v>0.45999997854232788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1083852.3</v>
      </c>
      <c r="D1238" s="1">
        <f>BILANCA!E262</f>
        <v>1092083.71</v>
      </c>
      <c r="E1238" s="1">
        <v>0</v>
      </c>
      <c r="F1238" s="1">
        <v>0</v>
      </c>
      <c r="G1238" s="2">
        <f t="shared" si="22"/>
        <v>833345.02860000008</v>
      </c>
      <c r="H1238" s="2">
        <f t="shared" si="23"/>
        <v>0.59000000008381903</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172218.65</v>
      </c>
      <c r="D1239" s="1">
        <f>BILANCA!E263</f>
        <v>136695.13</v>
      </c>
      <c r="E1239" s="1">
        <v>0</v>
      </c>
      <c r="F1239" s="1">
        <v>0</v>
      </c>
      <c r="G1239" s="2">
        <f t="shared" si="22"/>
        <v>114075.88096000001</v>
      </c>
      <c r="H1239" s="2">
        <f t="shared" si="23"/>
        <v>0.48000000001047738</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224469024.09999999</v>
      </c>
      <c r="D1240" s="1">
        <f>BILANCA!E264</f>
        <v>216900987.11000001</v>
      </c>
      <c r="E1240" s="1">
        <v>0</v>
      </c>
      <c r="F1240" s="1">
        <v>0</v>
      </c>
      <c r="G1240" s="2">
        <f t="shared" si="22"/>
        <v>169175646.56824002</v>
      </c>
      <c r="H1240" s="2">
        <f t="shared" si="23"/>
        <v>0.21000000834465027</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117808.54</v>
      </c>
      <c r="E1241" s="1">
        <v>0</v>
      </c>
      <c r="F1241" s="1">
        <v>0</v>
      </c>
      <c r="G1241" s="2">
        <f t="shared" si="22"/>
        <v>60789.206639999997</v>
      </c>
      <c r="H1241" s="2">
        <f t="shared" si="23"/>
        <v>0.46000000000640284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19462318.510000002</v>
      </c>
      <c r="D1242" s="1">
        <f>BILANCA!E266</f>
        <v>17368865.32</v>
      </c>
      <c r="E1242" s="1">
        <v>0</v>
      </c>
      <c r="F1242" s="1">
        <v>0</v>
      </c>
      <c r="G1242" s="2">
        <f t="shared" ref="G1242:G1479" si="24">B1242/1000*C1242+B1242/500*D1242</f>
        <v>14037812.72985</v>
      </c>
      <c r="H1242" s="2">
        <f t="shared" si="23"/>
        <v>0.80999999865889549</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2258670.5</v>
      </c>
      <c r="D1243" s="1">
        <f>BILANCA!E267</f>
        <v>4153949.78</v>
      </c>
      <c r="E1243" s="1">
        <v>0</v>
      </c>
      <c r="F1243" s="1">
        <v>0</v>
      </c>
      <c r="G1243" s="2">
        <f t="shared" si="24"/>
        <v>2747308.2156000002</v>
      </c>
      <c r="H1243" s="2">
        <f t="shared" si="23"/>
        <v>0.72000000020489097</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236036.55</v>
      </c>
      <c r="D1244" s="1">
        <f>BILANCA!E268</f>
        <v>260192.18</v>
      </c>
      <c r="E1244" s="1">
        <v>0</v>
      </c>
      <c r="F1244" s="1">
        <v>0</v>
      </c>
      <c r="G1244" s="2">
        <f t="shared" si="24"/>
        <v>197425.85751</v>
      </c>
      <c r="H1244" s="2">
        <f t="shared" si="23"/>
        <v>0.63000000000465661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1060399.03</v>
      </c>
      <c r="D1245" s="1">
        <f>BILANCA!E269</f>
        <v>646700.42000000004</v>
      </c>
      <c r="E1245" s="1">
        <v>0</v>
      </c>
      <c r="F1245" s="1">
        <v>0</v>
      </c>
      <c r="G1245" s="2">
        <f t="shared" si="24"/>
        <v>616695.56594000012</v>
      </c>
      <c r="H1245" s="2">
        <f t="shared" si="23"/>
        <v>0.45000000006984919</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50297.37</v>
      </c>
      <c r="D1247" s="1">
        <f>BILANCA!E271</f>
        <v>50060.97</v>
      </c>
      <c r="E1247" s="1">
        <v>0</v>
      </c>
      <c r="F1247" s="1">
        <v>0</v>
      </c>
      <c r="G1247" s="2">
        <f t="shared" si="24"/>
        <v>39710.697840000008</v>
      </c>
      <c r="H1247" s="2">
        <f t="shared" si="23"/>
        <v>0.40000000000145519</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4892989.6900000004</v>
      </c>
      <c r="D1249" s="1">
        <f>BILANCA!E273</f>
        <v>6775190.9900000002</v>
      </c>
      <c r="E1249" s="1">
        <v>0</v>
      </c>
      <c r="F1249" s="1">
        <v>0</v>
      </c>
      <c r="G1249" s="2">
        <f t="shared" si="24"/>
        <v>4905936.8642200008</v>
      </c>
      <c r="H1249" s="2">
        <f t="shared" si="23"/>
        <v>0.31999999936670065</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693086.55</v>
      </c>
      <c r="D1263" s="1">
        <f>BILANCA!E287</f>
        <v>1303627.8799999999</v>
      </c>
      <c r="E1263" s="1">
        <v>0</v>
      </c>
      <c r="F1263" s="1">
        <v>0</v>
      </c>
      <c r="G1263" s="2">
        <f t="shared" si="24"/>
        <v>924095.84680000006</v>
      </c>
      <c r="H1263" s="2">
        <f t="shared" si="23"/>
        <v>0.57000000006519258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79106336.060000002</v>
      </c>
      <c r="D1264" s="1">
        <f>BILANCA!E288</f>
        <v>67847668.25</v>
      </c>
      <c r="E1264" s="1">
        <v>0</v>
      </c>
      <c r="F1264" s="1">
        <v>0</v>
      </c>
      <c r="G1264" s="2">
        <f t="shared" si="24"/>
        <v>60359269.989360005</v>
      </c>
      <c r="H1264" s="2">
        <f t="shared" si="23"/>
        <v>0.31000000238418579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170220.44</v>
      </c>
      <c r="D1265" s="1">
        <f>BILANCA!E289</f>
        <v>1816795.9</v>
      </c>
      <c r="E1265" s="1">
        <v>0</v>
      </c>
      <c r="F1265" s="1">
        <v>0</v>
      </c>
      <c r="G1265" s="2">
        <f t="shared" si="24"/>
        <v>1072675.0516799998</v>
      </c>
      <c r="H1265" s="2">
        <f t="shared" si="23"/>
        <v>0.54000000009546056</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28825773.359999999</v>
      </c>
      <c r="D1266" s="1">
        <f>BILANCA!E290</f>
        <v>17393660.010000002</v>
      </c>
      <c r="E1266" s="1">
        <v>0</v>
      </c>
      <c r="F1266" s="1">
        <v>0</v>
      </c>
      <c r="G1266" s="2">
        <f t="shared" si="24"/>
        <v>18002505.426539999</v>
      </c>
      <c r="H1266" s="2">
        <f t="shared" si="23"/>
        <v>0.37000000104308128</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234563109</v>
      </c>
      <c r="D1270" s="1">
        <f>BILANCA!E294</f>
        <v>216940549.74000001</v>
      </c>
      <c r="E1270" s="1">
        <v>0</v>
      </c>
      <c r="F1270" s="1">
        <v>0</v>
      </c>
      <c r="G1270" s="2">
        <f t="shared" si="24"/>
        <v>191843487.83375999</v>
      </c>
      <c r="H1270" s="2">
        <f t="shared" si="23"/>
        <v>0.25999999046325684</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2089312.29</v>
      </c>
      <c r="D1273" s="1">
        <f>BILANCA!E297</f>
        <v>3531383.82</v>
      </c>
      <c r="E1273" s="1">
        <v>0</v>
      </c>
      <c r="F1273" s="1">
        <v>0</v>
      </c>
      <c r="G1273" s="2">
        <f t="shared" si="24"/>
        <v>2654103.1796999997</v>
      </c>
      <c r="H1273" s="2">
        <f t="shared" si="23"/>
        <v>0.47000000020489097</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1642407.66</v>
      </c>
      <c r="D1274" s="1">
        <f>BILANCA!E298</f>
        <v>1714747.66</v>
      </c>
      <c r="E1274" s="1">
        <v>0</v>
      </c>
      <c r="F1274" s="1">
        <v>0</v>
      </c>
      <c r="G1274" s="2">
        <f t="shared" si="24"/>
        <v>1475923.76718</v>
      </c>
      <c r="H1274" s="2">
        <f t="shared" si="23"/>
        <v>0.68000000016763806</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32942112.23</v>
      </c>
      <c r="D1289" s="1">
        <f>BILANCA!E313</f>
        <v>0</v>
      </c>
      <c r="E1289" s="1">
        <v>0</v>
      </c>
      <c r="F1289" s="1">
        <v>0</v>
      </c>
      <c r="G1289" s="2">
        <f t="shared" si="24"/>
        <v>10080286.34238</v>
      </c>
      <c r="H1289" s="2">
        <f t="shared" si="23"/>
        <v>0.23000000044703484</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152653884.13000003</v>
      </c>
      <c r="D1299" s="6">
        <f>'RAS-funkcijski'!E5</f>
        <v>181315431.10000002</v>
      </c>
      <c r="E1299" s="6">
        <v>0</v>
      </c>
      <c r="F1299" s="6">
        <v>0</v>
      </c>
      <c r="G1299" s="7">
        <f t="shared" si="24"/>
        <v>515284.74633000005</v>
      </c>
      <c r="H1299" s="7">
        <f t="shared" si="23"/>
        <v>0.23000004887580872</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148655213.54000002</v>
      </c>
      <c r="D1300" s="1">
        <f>'RAS-funkcijski'!E6</f>
        <v>174404663.48000002</v>
      </c>
      <c r="E1300" s="1">
        <v>0</v>
      </c>
      <c r="F1300" s="1">
        <v>0</v>
      </c>
      <c r="G1300" s="2">
        <f t="shared" si="24"/>
        <v>994929.08100000012</v>
      </c>
      <c r="H1300" s="2">
        <f t="shared" si="23"/>
        <v>0.93999999761581421</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138920146.83000001</v>
      </c>
      <c r="D1301" s="1">
        <f>'RAS-funkcijski'!E7</f>
        <v>173388059.24000001</v>
      </c>
      <c r="E1301" s="1">
        <v>0</v>
      </c>
      <c r="F1301" s="1">
        <v>0</v>
      </c>
      <c r="G1301" s="2">
        <f t="shared" si="24"/>
        <v>1457088.79593</v>
      </c>
      <c r="H1301" s="2">
        <f t="shared" si="23"/>
        <v>0.40999999642372131</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9735066.7100000009</v>
      </c>
      <c r="D1303" s="1">
        <f>'RAS-funkcijski'!E9</f>
        <v>1016604.24</v>
      </c>
      <c r="E1303" s="1">
        <v>0</v>
      </c>
      <c r="F1303" s="1">
        <v>0</v>
      </c>
      <c r="G1303" s="2">
        <f t="shared" si="24"/>
        <v>58841.375950000001</v>
      </c>
      <c r="H1303" s="2">
        <f t="shared" si="23"/>
        <v>0.5299999990966171</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11115.53</v>
      </c>
      <c r="D1312" s="1">
        <f>'RAS-funkcijski'!E18</f>
        <v>0</v>
      </c>
      <c r="E1312" s="1">
        <v>0</v>
      </c>
      <c r="F1312" s="1">
        <v>0</v>
      </c>
      <c r="G1312" s="2">
        <f t="shared" si="24"/>
        <v>155.61742000000001</v>
      </c>
      <c r="H1312" s="2">
        <f t="shared" si="23"/>
        <v>0.46999999999934516</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126113.67</v>
      </c>
      <c r="D1313" s="1">
        <f>'RAS-funkcijski'!E19</f>
        <v>2364822.29</v>
      </c>
      <c r="E1313" s="1">
        <v>0</v>
      </c>
      <c r="F1313" s="1">
        <v>0</v>
      </c>
      <c r="G1313" s="2">
        <f t="shared" si="24"/>
        <v>72836.373749999999</v>
      </c>
      <c r="H1313" s="2">
        <f t="shared" si="23"/>
        <v>0.62000000003899913</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3861441.39</v>
      </c>
      <c r="D1314" s="1">
        <f>'RAS-funkcijski'!E20</f>
        <v>4545945.33</v>
      </c>
      <c r="E1314" s="1">
        <v>0</v>
      </c>
      <c r="F1314" s="1">
        <v>0</v>
      </c>
      <c r="G1314" s="2">
        <f t="shared" si="24"/>
        <v>207253.31280000001</v>
      </c>
      <c r="H1314" s="2">
        <f t="shared" si="23"/>
        <v>0.72000000020489097</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4564409.2699999996</v>
      </c>
      <c r="D1322" s="1">
        <f>'RAS-funkcijski'!E28</f>
        <v>2649818.79</v>
      </c>
      <c r="E1322" s="1">
        <v>0</v>
      </c>
      <c r="F1322" s="1">
        <v>0</v>
      </c>
      <c r="G1322" s="2">
        <f t="shared" si="24"/>
        <v>236737.12439999997</v>
      </c>
      <c r="H1322" s="2">
        <f t="shared" si="23"/>
        <v>0.47999999951571226</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2155420.75</v>
      </c>
      <c r="D1324" s="1">
        <f>'RAS-funkcijski'!E30</f>
        <v>1870200</v>
      </c>
      <c r="E1324" s="1">
        <v>0</v>
      </c>
      <c r="F1324" s="1">
        <v>0</v>
      </c>
      <c r="G1324" s="2">
        <f t="shared" si="24"/>
        <v>153291.3395</v>
      </c>
      <c r="H1324" s="2">
        <f t="shared" si="23"/>
        <v>0.25</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431.52</v>
      </c>
      <c r="E1325" s="1">
        <v>0</v>
      </c>
      <c r="F1325" s="1">
        <v>0</v>
      </c>
      <c r="G1325" s="2">
        <f t="shared" si="24"/>
        <v>23.30208</v>
      </c>
      <c r="H1325" s="2">
        <f t="shared" si="23"/>
        <v>0.48000000000001819</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2408988.52</v>
      </c>
      <c r="D1328" s="1">
        <f>'RAS-funkcijski'!E34</f>
        <v>779187.27</v>
      </c>
      <c r="E1328" s="1">
        <v>0</v>
      </c>
      <c r="F1328" s="1">
        <v>0</v>
      </c>
      <c r="G1328" s="2">
        <f t="shared" si="24"/>
        <v>119020.8918</v>
      </c>
      <c r="H1328" s="2">
        <f t="shared" si="23"/>
        <v>0.75</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180098579.77999997</v>
      </c>
      <c r="D1329" s="1">
        <f>'RAS-funkcijski'!E35</f>
        <v>243351357.04999998</v>
      </c>
      <c r="E1329" s="1">
        <v>0</v>
      </c>
      <c r="F1329" s="1">
        <v>0</v>
      </c>
      <c r="G1329" s="2">
        <f t="shared" si="24"/>
        <v>20670840.110279996</v>
      </c>
      <c r="H1329" s="2">
        <f t="shared" si="23"/>
        <v>0.27000001072883606</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2759969.39</v>
      </c>
      <c r="D1333" s="1">
        <f>'RAS-funkcijski'!E39</f>
        <v>4519139</v>
      </c>
      <c r="E1333" s="1">
        <v>0</v>
      </c>
      <c r="F1333" s="1">
        <v>0</v>
      </c>
      <c r="G1333" s="2">
        <f t="shared" si="24"/>
        <v>412938.65865000006</v>
      </c>
      <c r="H1333" s="2">
        <f t="shared" si="23"/>
        <v>0.39000000013038516</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1236191.23</v>
      </c>
      <c r="D1334" s="1">
        <f>'RAS-funkcijski'!E40</f>
        <v>2537166.04</v>
      </c>
      <c r="E1334" s="1">
        <v>0</v>
      </c>
      <c r="F1334" s="1">
        <v>0</v>
      </c>
      <c r="G1334" s="2">
        <f t="shared" si="24"/>
        <v>227178.83915999997</v>
      </c>
      <c r="H1334" s="2">
        <f t="shared" si="23"/>
        <v>0.27000000001862645</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1394242.42</v>
      </c>
      <c r="D1335" s="1">
        <f>'RAS-funkcijski'!E41</f>
        <v>1755412.5</v>
      </c>
      <c r="E1335" s="1">
        <v>0</v>
      </c>
      <c r="F1335" s="1">
        <v>0</v>
      </c>
      <c r="G1335" s="2">
        <f t="shared" si="24"/>
        <v>181487.49453999999</v>
      </c>
      <c r="H1335" s="2">
        <f t="shared" si="23"/>
        <v>0.91999999992549419</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129535.74</v>
      </c>
      <c r="D1336" s="1">
        <f>'RAS-funkcijski'!E42</f>
        <v>226560.46</v>
      </c>
      <c r="E1336" s="1">
        <v>0</v>
      </c>
      <c r="F1336" s="1">
        <v>0</v>
      </c>
      <c r="G1336" s="2">
        <f t="shared" si="24"/>
        <v>22140.953079999999</v>
      </c>
      <c r="H1336" s="2">
        <f t="shared" si="23"/>
        <v>0.71999999998661224</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730586.78</v>
      </c>
      <c r="D1337" s="1">
        <f>'RAS-funkcijski'!E43</f>
        <v>819739.23</v>
      </c>
      <c r="E1337" s="1">
        <v>0</v>
      </c>
      <c r="F1337" s="1">
        <v>0</v>
      </c>
      <c r="G1337" s="2">
        <f t="shared" si="24"/>
        <v>92432.54436</v>
      </c>
      <c r="H1337" s="2">
        <f t="shared" si="23"/>
        <v>0.44999999995343387</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730586.78</v>
      </c>
      <c r="D1343" s="1">
        <f>'RAS-funkcijski'!E49</f>
        <v>819739.23</v>
      </c>
      <c r="E1343" s="1">
        <v>0</v>
      </c>
      <c r="F1343" s="1">
        <v>0</v>
      </c>
      <c r="G1343" s="2">
        <f t="shared" si="24"/>
        <v>106652.93579999999</v>
      </c>
      <c r="H1343" s="2">
        <f t="shared" si="27"/>
        <v>0.44999999995343387</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160291261.06</v>
      </c>
      <c r="D1348" s="1">
        <f>'RAS-funkcijski'!E54</f>
        <v>209517018.87</v>
      </c>
      <c r="E1348" s="1">
        <v>0</v>
      </c>
      <c r="F1348" s="1">
        <v>0</v>
      </c>
      <c r="G1348" s="2">
        <f t="shared" si="24"/>
        <v>28966264.940000001</v>
      </c>
      <c r="H1348" s="2">
        <f t="shared" si="27"/>
        <v>0.18999999761581421</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160195693.06</v>
      </c>
      <c r="D1349" s="1">
        <f>'RAS-funkcijski'!E55</f>
        <v>209439332.87</v>
      </c>
      <c r="E1349" s="1">
        <v>0</v>
      </c>
      <c r="F1349" s="1">
        <v>0</v>
      </c>
      <c r="G1349" s="2">
        <f t="shared" si="24"/>
        <v>29532792.298799999</v>
      </c>
      <c r="H1349" s="2">
        <f t="shared" si="27"/>
        <v>0.18999999761581421</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95568</v>
      </c>
      <c r="D1353" s="1">
        <f>'RAS-funkcijski'!E59</f>
        <v>77686</v>
      </c>
      <c r="E1353" s="1">
        <v>0</v>
      </c>
      <c r="F1353" s="1">
        <v>0</v>
      </c>
      <c r="G1353" s="2">
        <f t="shared" si="24"/>
        <v>13801.7</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3144079.89</v>
      </c>
      <c r="D1355" s="1">
        <f>'RAS-funkcijski'!E61</f>
        <v>1481427</v>
      </c>
      <c r="E1355" s="1">
        <v>0</v>
      </c>
      <c r="F1355" s="1">
        <v>0</v>
      </c>
      <c r="G1355" s="2">
        <f t="shared" si="24"/>
        <v>348095.23173</v>
      </c>
      <c r="H1355" s="2">
        <f t="shared" si="27"/>
        <v>0.10999999986961484</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3140767.39</v>
      </c>
      <c r="D1358" s="1">
        <f>'RAS-funkcijski'!E64</f>
        <v>1476721.56</v>
      </c>
      <c r="E1358" s="1">
        <v>0</v>
      </c>
      <c r="F1358" s="1">
        <v>0</v>
      </c>
      <c r="G1358" s="2">
        <f t="shared" si="24"/>
        <v>365652.63060000003</v>
      </c>
      <c r="H1358" s="2">
        <f t="shared" si="27"/>
        <v>0.83000000007450581</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3312.5</v>
      </c>
      <c r="D1359" s="1">
        <f>'RAS-funkcijski'!E65</f>
        <v>4705.4399999999996</v>
      </c>
      <c r="E1359" s="1">
        <v>0</v>
      </c>
      <c r="F1359" s="1">
        <v>0</v>
      </c>
      <c r="G1359" s="2">
        <f t="shared" si="24"/>
        <v>776.12617999999998</v>
      </c>
      <c r="H1359" s="2">
        <f t="shared" si="27"/>
        <v>0.93999999999959982</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3904034.69</v>
      </c>
      <c r="D1360" s="1">
        <f>'RAS-funkcijski'!E66</f>
        <v>2313630.69</v>
      </c>
      <c r="E1360" s="1">
        <v>0</v>
      </c>
      <c r="F1360" s="1">
        <v>0</v>
      </c>
      <c r="G1360" s="2">
        <f t="shared" si="24"/>
        <v>528940.35633999994</v>
      </c>
      <c r="H1360" s="2">
        <f t="shared" si="27"/>
        <v>0.62000000011175871</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3904034.69</v>
      </c>
      <c r="D1363" s="1">
        <f>'RAS-funkcijski'!E69</f>
        <v>2313630.69</v>
      </c>
      <c r="E1363" s="1">
        <v>0</v>
      </c>
      <c r="F1363" s="1">
        <v>0</v>
      </c>
      <c r="G1363" s="2">
        <f t="shared" si="24"/>
        <v>554534.24454999994</v>
      </c>
      <c r="H1363" s="2">
        <f t="shared" si="27"/>
        <v>0.62000000011175871</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9268647.9700000007</v>
      </c>
      <c r="D1368" s="1">
        <f>'RAS-funkcijski'!E74</f>
        <v>24700402.260000002</v>
      </c>
      <c r="E1368" s="1">
        <v>0</v>
      </c>
      <c r="F1368" s="1">
        <v>0</v>
      </c>
      <c r="G1368" s="2">
        <f t="shared" si="24"/>
        <v>4106861.6743000005</v>
      </c>
      <c r="H1368" s="2">
        <f t="shared" si="27"/>
        <v>0.29000000096857548</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92959018.799999997</v>
      </c>
      <c r="D1369" s="1">
        <f>'RAS-funkcijski'!E75</f>
        <v>312349801.00999999</v>
      </c>
      <c r="E1369" s="1">
        <v>0</v>
      </c>
      <c r="F1369" s="1">
        <v>0</v>
      </c>
      <c r="G1369" s="2">
        <f t="shared" si="24"/>
        <v>50953762.078219995</v>
      </c>
      <c r="H1369" s="2">
        <f t="shared" si="27"/>
        <v>0.20999999344348907</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6920483.0800000001</v>
      </c>
      <c r="D1370" s="1">
        <f>'RAS-funkcijski'!E76</f>
        <v>49804535.270000003</v>
      </c>
      <c r="E1370" s="1">
        <v>0</v>
      </c>
      <c r="F1370" s="1">
        <v>0</v>
      </c>
      <c r="G1370" s="2">
        <f t="shared" si="24"/>
        <v>7670127.8606399996</v>
      </c>
      <c r="H1370" s="2">
        <f t="shared" si="27"/>
        <v>0.35000000335276127</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44065022.060000002</v>
      </c>
      <c r="D1371" s="1">
        <f>'RAS-funkcijski'!E77</f>
        <v>252807793.44</v>
      </c>
      <c r="E1371" s="1">
        <v>0</v>
      </c>
      <c r="F1371" s="1">
        <v>0</v>
      </c>
      <c r="G1371" s="2">
        <f t="shared" si="24"/>
        <v>40126684.45262</v>
      </c>
      <c r="H1371" s="2">
        <f t="shared" si="27"/>
        <v>0.5</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43750</v>
      </c>
      <c r="E1373" s="1">
        <v>0</v>
      </c>
      <c r="F1373" s="1">
        <v>0</v>
      </c>
      <c r="G1373" s="2">
        <f t="shared" si="24"/>
        <v>6562.5</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314995.18</v>
      </c>
      <c r="D1374" s="1">
        <f>'RAS-funkcijski'!E80</f>
        <v>639329.85</v>
      </c>
      <c r="E1374" s="1">
        <v>0</v>
      </c>
      <c r="F1374" s="1">
        <v>0</v>
      </c>
      <c r="G1374" s="2">
        <f t="shared" si="24"/>
        <v>121117.77088</v>
      </c>
      <c r="H1374" s="2">
        <f t="shared" si="27"/>
        <v>0.33000000001629815</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41658518.479999997</v>
      </c>
      <c r="D1375" s="1">
        <f>'RAS-funkcijski'!E81</f>
        <v>9054392.4499999993</v>
      </c>
      <c r="E1375" s="1">
        <v>0</v>
      </c>
      <c r="F1375" s="1">
        <v>0</v>
      </c>
      <c r="G1375" s="2">
        <f t="shared" si="24"/>
        <v>4602082.3602599995</v>
      </c>
      <c r="H1375" s="2">
        <f t="shared" si="27"/>
        <v>0.92999999597668648</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233896804.11000001</v>
      </c>
      <c r="D1376" s="1">
        <f>'RAS-funkcijski'!E82</f>
        <v>285310973.36000001</v>
      </c>
      <c r="E1376" s="1">
        <v>0</v>
      </c>
      <c r="F1376" s="1">
        <v>0</v>
      </c>
      <c r="G1376" s="2">
        <f t="shared" si="24"/>
        <v>62752462.564740002</v>
      </c>
      <c r="H1376" s="2">
        <f t="shared" si="27"/>
        <v>0.47000002861022949</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42082247.439999998</v>
      </c>
      <c r="D1378" s="1">
        <f>'RAS-funkcijski'!E84</f>
        <v>24388492.41</v>
      </c>
      <c r="E1378" s="1">
        <v>0</v>
      </c>
      <c r="F1378" s="1">
        <v>0</v>
      </c>
      <c r="G1378" s="2">
        <f t="shared" si="24"/>
        <v>7268738.5808000006</v>
      </c>
      <c r="H1378" s="2">
        <f t="shared" si="27"/>
        <v>0.84999999776482582</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19825931.329999998</v>
      </c>
      <c r="D1380" s="1">
        <f>'RAS-funkcijski'!E86</f>
        <v>24248198.620000001</v>
      </c>
      <c r="E1380" s="1">
        <v>0</v>
      </c>
      <c r="F1380" s="1">
        <v>0</v>
      </c>
      <c r="G1380" s="2">
        <f t="shared" si="24"/>
        <v>5602430.9427400008</v>
      </c>
      <c r="H1380" s="2">
        <f t="shared" si="27"/>
        <v>0.70999999716877937</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171988625.34</v>
      </c>
      <c r="D1382" s="1">
        <f>'RAS-funkcijski'!E88</f>
        <v>236674282.33000001</v>
      </c>
      <c r="E1382" s="1">
        <v>0</v>
      </c>
      <c r="F1382" s="1">
        <v>0</v>
      </c>
      <c r="G1382" s="2">
        <f t="shared" si="24"/>
        <v>54208323.960000008</v>
      </c>
      <c r="H1382" s="2">
        <f t="shared" si="27"/>
        <v>0.67000001668930054</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15797173.83</v>
      </c>
      <c r="D1383" s="1">
        <f>'RAS-funkcijski'!E89</f>
        <v>13148131.59</v>
      </c>
      <c r="E1383" s="1">
        <v>0</v>
      </c>
      <c r="F1383" s="1">
        <v>0</v>
      </c>
      <c r="G1383" s="2">
        <f t="shared" si="24"/>
        <v>3577942.14585</v>
      </c>
      <c r="H1383" s="2">
        <f t="shared" si="27"/>
        <v>0.58000000007450581</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29637.58</v>
      </c>
      <c r="D1393" s="1">
        <f>'RAS-funkcijski'!E99</f>
        <v>33707.120000000003</v>
      </c>
      <c r="E1393" s="1">
        <v>0</v>
      </c>
      <c r="F1393" s="1">
        <v>0</v>
      </c>
      <c r="G1393" s="2">
        <f t="shared" si="24"/>
        <v>9219.9229000000014</v>
      </c>
      <c r="H1393" s="2">
        <f t="shared" si="27"/>
        <v>0.54000000000087311</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29637.58</v>
      </c>
      <c r="D1396" s="1">
        <f>'RAS-funkcijski'!E102</f>
        <v>33707.120000000003</v>
      </c>
      <c r="E1396" s="1">
        <v>0</v>
      </c>
      <c r="F1396" s="1">
        <v>0</v>
      </c>
      <c r="G1396" s="2">
        <f t="shared" si="24"/>
        <v>9511.0783600000013</v>
      </c>
      <c r="H1396" s="2">
        <f t="shared" si="27"/>
        <v>0.54000000000087311</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6554692.1799999997</v>
      </c>
      <c r="D1398" s="1">
        <f>'RAS-funkcijski'!E104</f>
        <v>7275037.9000000004</v>
      </c>
      <c r="E1398" s="1">
        <v>0</v>
      </c>
      <c r="F1398" s="1">
        <v>0</v>
      </c>
      <c r="G1398" s="2">
        <f t="shared" si="24"/>
        <v>2110476.798</v>
      </c>
      <c r="H1398" s="2">
        <f t="shared" si="27"/>
        <v>0.27999999932944775</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9212844.0700000003</v>
      </c>
      <c r="D1400" s="1">
        <f>'RAS-funkcijski'!E106</f>
        <v>5839386.5700000003</v>
      </c>
      <c r="E1400" s="1">
        <v>0</v>
      </c>
      <c r="F1400" s="1">
        <v>0</v>
      </c>
      <c r="G1400" s="2">
        <f t="shared" si="24"/>
        <v>2130944.95542</v>
      </c>
      <c r="H1400" s="2">
        <f t="shared" si="27"/>
        <v>0.5</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50367184.420000002</v>
      </c>
      <c r="D1401" s="1">
        <f>'RAS-funkcijski'!E107</f>
        <v>79353357.769999996</v>
      </c>
      <c r="E1401" s="1">
        <v>0</v>
      </c>
      <c r="F1401" s="1">
        <v>0</v>
      </c>
      <c r="G1401" s="2">
        <f t="shared" si="24"/>
        <v>21534611.695879996</v>
      </c>
      <c r="H1401" s="2">
        <f t="shared" si="27"/>
        <v>0.65000000596046448</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33139391.780000001</v>
      </c>
      <c r="D1402" s="1">
        <f>'RAS-funkcijski'!E108</f>
        <v>52009535.049999997</v>
      </c>
      <c r="E1402" s="1">
        <v>0</v>
      </c>
      <c r="F1402" s="1">
        <v>0</v>
      </c>
      <c r="G1402" s="2">
        <f t="shared" si="24"/>
        <v>14264480.035519999</v>
      </c>
      <c r="H1402" s="2">
        <f t="shared" si="27"/>
        <v>0.26999999582767487</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14858022.83</v>
      </c>
      <c r="D1403" s="1">
        <f>'RAS-funkcijski'!E109</f>
        <v>24406296.699999999</v>
      </c>
      <c r="E1403" s="1">
        <v>0</v>
      </c>
      <c r="F1403" s="1">
        <v>0</v>
      </c>
      <c r="G1403" s="2">
        <f t="shared" si="24"/>
        <v>6685414.7041499997</v>
      </c>
      <c r="H1403" s="2">
        <f t="shared" si="27"/>
        <v>0.47000000067055225</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1116209.68</v>
      </c>
      <c r="D1405" s="1">
        <f>'RAS-funkcijski'!E111</f>
        <v>1437969.6</v>
      </c>
      <c r="E1405" s="1">
        <v>0</v>
      </c>
      <c r="F1405" s="1">
        <v>0</v>
      </c>
      <c r="G1405" s="2">
        <f t="shared" si="24"/>
        <v>427159.93015999999</v>
      </c>
      <c r="H1405" s="2">
        <f t="shared" si="27"/>
        <v>0.71999999997206032</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1253560.1299999999</v>
      </c>
      <c r="D1407" s="1">
        <f>'RAS-funkcijski'!E113</f>
        <v>1499556.42</v>
      </c>
      <c r="E1407" s="1">
        <v>0</v>
      </c>
      <c r="F1407" s="1">
        <v>0</v>
      </c>
      <c r="G1407" s="2">
        <f t="shared" si="24"/>
        <v>463541.35372999997</v>
      </c>
      <c r="H1407" s="2">
        <f t="shared" si="27"/>
        <v>0.54999999981373549</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102628764.73</v>
      </c>
      <c r="D1408" s="1">
        <f>'RAS-funkcijski'!E114</f>
        <v>106746398.84</v>
      </c>
      <c r="E1408" s="1">
        <v>0</v>
      </c>
      <c r="F1408" s="1">
        <v>0</v>
      </c>
      <c r="G1408" s="2">
        <f t="shared" si="24"/>
        <v>34773371.865100004</v>
      </c>
      <c r="H1408" s="2">
        <f t="shared" si="27"/>
        <v>0.42999999225139618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52028685.730000004</v>
      </c>
      <c r="D1409" s="1">
        <f>'RAS-funkcijski'!E115</f>
        <v>64178900.119999997</v>
      </c>
      <c r="E1409" s="1">
        <v>0</v>
      </c>
      <c r="F1409" s="1">
        <v>0</v>
      </c>
      <c r="G1409" s="2">
        <f t="shared" si="24"/>
        <v>20022899.942669999</v>
      </c>
      <c r="H1409" s="2">
        <f t="shared" si="27"/>
        <v>0.38999999314546585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28602655.73</v>
      </c>
      <c r="D1410" s="1">
        <f>'RAS-funkcijski'!E116</f>
        <v>51152397.229999997</v>
      </c>
      <c r="E1410" s="1">
        <v>0</v>
      </c>
      <c r="F1410" s="1">
        <v>0</v>
      </c>
      <c r="G1410" s="2">
        <f t="shared" si="24"/>
        <v>14661634.421279998</v>
      </c>
      <c r="H1410" s="2">
        <f t="shared" si="27"/>
        <v>0.4999999962747097</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23426030</v>
      </c>
      <c r="D1411" s="1">
        <f>'RAS-funkcijski'!E117</f>
        <v>13026502.890000001</v>
      </c>
      <c r="E1411" s="1">
        <v>0</v>
      </c>
      <c r="F1411" s="1">
        <v>0</v>
      </c>
      <c r="G1411" s="2">
        <f t="shared" si="24"/>
        <v>5591131.0431399997</v>
      </c>
      <c r="H1411" s="2">
        <f t="shared" si="27"/>
        <v>0.10999999940395355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9101650.6500000004</v>
      </c>
      <c r="D1412" s="1">
        <f>'RAS-funkcijski'!E118</f>
        <v>6868711.7300000004</v>
      </c>
      <c r="E1412" s="1">
        <v>0</v>
      </c>
      <c r="F1412" s="1">
        <v>0</v>
      </c>
      <c r="G1412" s="2">
        <f t="shared" si="24"/>
        <v>2603654.4485400002</v>
      </c>
      <c r="H1412" s="2">
        <f t="shared" si="27"/>
        <v>0.61999999918043613</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9101650.6500000004</v>
      </c>
      <c r="D1414" s="1">
        <f>'RAS-funkcijski'!E120</f>
        <v>6868711.7300000004</v>
      </c>
      <c r="E1414" s="1">
        <v>0</v>
      </c>
      <c r="F1414" s="1">
        <v>0</v>
      </c>
      <c r="G1414" s="2">
        <f t="shared" si="24"/>
        <v>2649332.5967600001</v>
      </c>
      <c r="H1414" s="2">
        <f t="shared" si="27"/>
        <v>0.61999999918043613</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3089998.74</v>
      </c>
      <c r="D1419" s="1">
        <f>'RAS-funkcijski'!E125</f>
        <v>3587310.42</v>
      </c>
      <c r="E1419" s="1">
        <v>0</v>
      </c>
      <c r="F1419" s="1">
        <v>0</v>
      </c>
      <c r="G1419" s="2">
        <f t="shared" si="24"/>
        <v>1242018.96918</v>
      </c>
      <c r="H1419" s="2">
        <f t="shared" si="27"/>
        <v>0.67999999970197678</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38408429.609999999</v>
      </c>
      <c r="D1422" s="1">
        <f>'RAS-funkcijski'!E128</f>
        <v>32111476.57</v>
      </c>
      <c r="E1422" s="1">
        <v>0</v>
      </c>
      <c r="F1422" s="1">
        <v>0</v>
      </c>
      <c r="G1422" s="2">
        <f t="shared" si="24"/>
        <v>12726291.460999999</v>
      </c>
      <c r="H1422" s="2">
        <f t="shared" si="27"/>
        <v>0.82000000029802322</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84590870.859999999</v>
      </c>
      <c r="D1423" s="1">
        <f>'RAS-funkcijski'!E129</f>
        <v>65743795.840000004</v>
      </c>
      <c r="E1423" s="1">
        <v>0</v>
      </c>
      <c r="F1423" s="1">
        <v>0</v>
      </c>
      <c r="G1423" s="2">
        <f t="shared" si="24"/>
        <v>27009807.817500003</v>
      </c>
      <c r="H1423" s="2">
        <f t="shared" si="27"/>
        <v>0.29999999701976776</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5157991.88</v>
      </c>
      <c r="D1424" s="1">
        <f>'RAS-funkcijski'!E130</f>
        <v>8111162.8099999996</v>
      </c>
      <c r="E1424" s="1">
        <v>0</v>
      </c>
      <c r="F1424" s="1">
        <v>0</v>
      </c>
      <c r="G1424" s="2">
        <f t="shared" si="24"/>
        <v>2693920.0049999999</v>
      </c>
      <c r="H1424" s="2">
        <f t="shared" si="27"/>
        <v>0.31000000052154064</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5157991.88</v>
      </c>
      <c r="D1426" s="1">
        <f>'RAS-funkcijski'!E132</f>
        <v>8111162.8099999996</v>
      </c>
      <c r="E1426" s="1">
        <v>0</v>
      </c>
      <c r="F1426" s="1">
        <v>0</v>
      </c>
      <c r="G1426" s="2">
        <f t="shared" si="24"/>
        <v>2736680.6399999997</v>
      </c>
      <c r="H1426" s="2">
        <f t="shared" si="27"/>
        <v>0.31000000052154064</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17338582.93</v>
      </c>
      <c r="D1427" s="1">
        <f>'RAS-funkcijski'!E133</f>
        <v>24216264.289999999</v>
      </c>
      <c r="E1427" s="1">
        <v>0</v>
      </c>
      <c r="F1427" s="1">
        <v>0</v>
      </c>
      <c r="G1427" s="2">
        <f t="shared" si="24"/>
        <v>8484473.3847899996</v>
      </c>
      <c r="H1427" s="2">
        <f t="shared" si="27"/>
        <v>0.35999999940395355</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56518026.189999998</v>
      </c>
      <c r="D1429" s="1">
        <f>'RAS-funkcijski'!E135</f>
        <v>22805494.34</v>
      </c>
      <c r="E1429" s="1">
        <v>0</v>
      </c>
      <c r="F1429" s="1">
        <v>0</v>
      </c>
      <c r="G1429" s="2">
        <f t="shared" si="24"/>
        <v>13378900.947970001</v>
      </c>
      <c r="H1429" s="2">
        <f t="shared" si="27"/>
        <v>0.5299999974668026</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597786.71</v>
      </c>
      <c r="D1432" s="1">
        <f>'RAS-funkcijski'!E138</f>
        <v>598723.5</v>
      </c>
      <c r="E1432" s="1">
        <v>0</v>
      </c>
      <c r="F1432" s="1">
        <v>0</v>
      </c>
      <c r="G1432" s="2">
        <f t="shared" si="24"/>
        <v>240561.31714</v>
      </c>
      <c r="H1432" s="2">
        <f t="shared" si="27"/>
        <v>0.7900000000372529</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4978483.1500000004</v>
      </c>
      <c r="D1434" s="1">
        <f>'RAS-funkcijski'!E140</f>
        <v>10012150.9</v>
      </c>
      <c r="E1434" s="1">
        <v>0</v>
      </c>
      <c r="F1434" s="1">
        <v>0</v>
      </c>
      <c r="G1434" s="2">
        <f t="shared" si="24"/>
        <v>3400378.7532000002</v>
      </c>
      <c r="H1434" s="2">
        <f t="shared" si="27"/>
        <v>0.25</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917556689.93000007</v>
      </c>
      <c r="D1435" s="13">
        <f>'RAS-funkcijski'!E141</f>
        <v>1289969065.3499999</v>
      </c>
      <c r="E1435" s="13">
        <v>0</v>
      </c>
      <c r="F1435" s="13">
        <v>0</v>
      </c>
      <c r="G1435" s="14">
        <f t="shared" si="24"/>
        <v>479156790.42631</v>
      </c>
      <c r="H1435" s="14">
        <f t="shared" si="27"/>
        <v>0.41999983787536621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372909511.41000003</v>
      </c>
      <c r="D1436" s="6">
        <f>'P-VRIO'!E5</f>
        <v>27386236.52</v>
      </c>
      <c r="E1436" s="6">
        <v>0</v>
      </c>
      <c r="F1436" s="6">
        <v>0</v>
      </c>
      <c r="G1436" s="7">
        <f t="shared" si="24"/>
        <v>427681.98445000005</v>
      </c>
      <c r="H1436" s="7">
        <f t="shared" si="27"/>
        <v>0.89000002667307854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7137894.6299999999</v>
      </c>
      <c r="D1437" s="1">
        <f>'P-VRIO'!E6</f>
        <v>60770.16</v>
      </c>
      <c r="E1437" s="1">
        <v>0</v>
      </c>
      <c r="F1437" s="1">
        <v>0</v>
      </c>
      <c r="G1437" s="2">
        <f t="shared" si="24"/>
        <v>14518.8699</v>
      </c>
      <c r="H1437" s="2">
        <f t="shared" si="27"/>
        <v>0.53000000011525117</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1614295.66</v>
      </c>
      <c r="D1438" s="1">
        <f>'P-VRIO'!E7</f>
        <v>60770.16</v>
      </c>
      <c r="E1438" s="1">
        <v>0</v>
      </c>
      <c r="F1438" s="1">
        <v>0</v>
      </c>
      <c r="G1438" s="2">
        <f t="shared" si="24"/>
        <v>5207.5079400000004</v>
      </c>
      <c r="H1438" s="2">
        <f t="shared" si="27"/>
        <v>0.50000000008731149</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69149.19</v>
      </c>
      <c r="D1439" s="1">
        <f>'P-VRIO'!E8</f>
        <v>0</v>
      </c>
      <c r="E1439" s="1">
        <v>0</v>
      </c>
      <c r="F1439" s="1">
        <v>0</v>
      </c>
      <c r="G1439" s="2">
        <f t="shared" si="24"/>
        <v>276.59676000000002</v>
      </c>
      <c r="H1439" s="2">
        <f t="shared" si="27"/>
        <v>0.19000000000232831</v>
      </c>
      <c r="I1439" s="10">
        <f t="shared" ref="I1439:I1444" si="28">G1439*H1439</f>
        <v>52.553384400644006</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1545146.47</v>
      </c>
      <c r="D1440" s="1">
        <f>'P-VRIO'!E9</f>
        <v>0</v>
      </c>
      <c r="E1440" s="1">
        <v>0</v>
      </c>
      <c r="F1440" s="1">
        <v>0</v>
      </c>
      <c r="G1440" s="2">
        <f t="shared" si="24"/>
        <v>7725.7323500000002</v>
      </c>
      <c r="H1440" s="2">
        <f t="shared" si="27"/>
        <v>0.46999999997206032</v>
      </c>
      <c r="I1440" s="10">
        <f t="shared" si="28"/>
        <v>3631.0942042841457</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60770.16</v>
      </c>
      <c r="E1443" s="1">
        <v>0</v>
      </c>
      <c r="F1443" s="1">
        <v>0</v>
      </c>
      <c r="G1443" s="2">
        <f t="shared" si="24"/>
        <v>972.32256000000007</v>
      </c>
      <c r="H1443" s="2">
        <f t="shared" si="27"/>
        <v>0.16000000000349246</v>
      </c>
      <c r="I1443" s="10">
        <f t="shared" si="28"/>
        <v>155.57160960339581</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5523598.9699999997</v>
      </c>
      <c r="D1445" s="1">
        <f>'P-VRIO'!E14</f>
        <v>0</v>
      </c>
      <c r="E1445" s="1">
        <v>0</v>
      </c>
      <c r="F1445" s="1">
        <v>0</v>
      </c>
      <c r="G1445" s="2">
        <f t="shared" si="24"/>
        <v>55235.989699999998</v>
      </c>
      <c r="H1445" s="2">
        <f t="shared" si="27"/>
        <v>3.0000000260770321E-2</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0.01</v>
      </c>
      <c r="D1449" s="1">
        <f>'P-VRIO'!E18</f>
        <v>0</v>
      </c>
      <c r="E1449" s="1">
        <v>0</v>
      </c>
      <c r="F1449" s="1">
        <v>0</v>
      </c>
      <c r="G1449" s="2">
        <f t="shared" si="24"/>
        <v>1.4000000000000001E-4</v>
      </c>
      <c r="H1449" s="2">
        <f t="shared" si="27"/>
        <v>0.01</v>
      </c>
      <c r="I1449" s="10">
        <f t="shared" si="29"/>
        <v>1.4000000000000001E-6</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5523598.96</v>
      </c>
      <c r="D1450" s="1">
        <f>'P-VRIO'!E19</f>
        <v>0</v>
      </c>
      <c r="E1450" s="1">
        <v>0</v>
      </c>
      <c r="F1450" s="1">
        <v>0</v>
      </c>
      <c r="G1450" s="2">
        <f t="shared" si="24"/>
        <v>82853.984400000001</v>
      </c>
      <c r="H1450" s="2">
        <f t="shared" si="27"/>
        <v>4.0000000037252903E-2</v>
      </c>
      <c r="I1450" s="10">
        <f t="shared" si="29"/>
        <v>3314.1593790865513</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365771616.78000003</v>
      </c>
      <c r="D1453" s="1">
        <f>'P-VRIO'!E22</f>
        <v>27325466.359999999</v>
      </c>
      <c r="E1453" s="1">
        <v>0</v>
      </c>
      <c r="F1453" s="1">
        <v>0</v>
      </c>
      <c r="G1453" s="2">
        <f t="shared" si="24"/>
        <v>7567605.8909999998</v>
      </c>
      <c r="H1453" s="2">
        <f t="shared" si="27"/>
        <v>0.57999996840953827</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365771616.78000003</v>
      </c>
      <c r="D1454" s="1">
        <f>'P-VRIO'!E23</f>
        <v>5756679.0999999996</v>
      </c>
      <c r="E1454" s="1">
        <v>0</v>
      </c>
      <c r="F1454" s="1">
        <v>0</v>
      </c>
      <c r="G1454" s="2">
        <f t="shared" si="24"/>
        <v>7168414.5246200003</v>
      </c>
      <c r="H1454" s="2">
        <f t="shared" si="27"/>
        <v>0.31999996863305569</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35242766.939999998</v>
      </c>
      <c r="D1455" s="1">
        <f>'P-VRIO'!E24</f>
        <v>0</v>
      </c>
      <c r="E1455" s="1">
        <v>0</v>
      </c>
      <c r="F1455" s="1">
        <v>0</v>
      </c>
      <c r="G1455" s="2">
        <f t="shared" si="24"/>
        <v>704855.33879999991</v>
      </c>
      <c r="H1455" s="2">
        <f t="shared" si="27"/>
        <v>6.0000002384185791E-2</v>
      </c>
      <c r="I1455" s="10">
        <f t="shared" ref="I1455:I1460" si="30">G1455*H1455</f>
        <v>42291.322008506075</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330279668.18000001</v>
      </c>
      <c r="D1456" s="1">
        <f>'P-VRIO'!E25</f>
        <v>108178.84</v>
      </c>
      <c r="E1456" s="1">
        <v>0</v>
      </c>
      <c r="F1456" s="1">
        <v>0</v>
      </c>
      <c r="G1456" s="2">
        <f t="shared" si="24"/>
        <v>6940416.543060001</v>
      </c>
      <c r="H1456" s="2">
        <f t="shared" si="27"/>
        <v>0.34000000715604983</v>
      </c>
      <c r="I1456" s="10">
        <f t="shared" si="30"/>
        <v>2359741.6743063671</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1879.8</v>
      </c>
      <c r="D1458" s="1">
        <f>'P-VRIO'!E27</f>
        <v>0</v>
      </c>
      <c r="E1458" s="1">
        <v>0</v>
      </c>
      <c r="F1458" s="1">
        <v>0</v>
      </c>
      <c r="G1458" s="2">
        <f t="shared" si="24"/>
        <v>43.235399999999998</v>
      </c>
      <c r="H1458" s="2">
        <f t="shared" si="27"/>
        <v>0.20000000000004547</v>
      </c>
      <c r="I1458" s="10">
        <f t="shared" si="30"/>
        <v>8.6470800000019654</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247301.86</v>
      </c>
      <c r="D1459" s="1">
        <f>'P-VRIO'!E28</f>
        <v>2337142.92</v>
      </c>
      <c r="E1459" s="1">
        <v>0</v>
      </c>
      <c r="F1459" s="1">
        <v>0</v>
      </c>
      <c r="G1459" s="2">
        <f t="shared" si="24"/>
        <v>118118.1048</v>
      </c>
      <c r="H1459" s="2">
        <f t="shared" si="27"/>
        <v>0.22000000008847564</v>
      </c>
      <c r="I1459" s="10">
        <f t="shared" si="30"/>
        <v>25985.983066450575</v>
      </c>
      <c r="J1459" s="2">
        <f>IF(AND(Skriveni!C1459&lt;&gt;0,Skriveni!D1459&lt;&gt;0),1,0)</f>
        <v>1</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3311357.34</v>
      </c>
      <c r="E1460" s="1">
        <v>0</v>
      </c>
      <c r="F1460" s="1">
        <v>0</v>
      </c>
      <c r="G1460" s="2">
        <f t="shared" si="24"/>
        <v>165567.867</v>
      </c>
      <c r="H1460" s="2">
        <f t="shared" si="27"/>
        <v>0.33999999985098839</v>
      </c>
      <c r="I1460" s="10">
        <f t="shared" si="30"/>
        <v>56293.074755328467</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21568787.260000002</v>
      </c>
      <c r="E1461" s="1">
        <v>0</v>
      </c>
      <c r="F1461" s="1">
        <v>0</v>
      </c>
      <c r="G1461" s="2">
        <f t="shared" si="24"/>
        <v>1121576.9375199999</v>
      </c>
      <c r="H1461" s="2">
        <f t="shared" si="27"/>
        <v>0.26000000163912773</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21568787.260000002</v>
      </c>
      <c r="E1467" s="1">
        <v>0</v>
      </c>
      <c r="F1467" s="1">
        <v>0</v>
      </c>
      <c r="G1467" s="2">
        <f t="shared" si="24"/>
        <v>1380402.3846400001</v>
      </c>
      <c r="H1467" s="2">
        <f t="shared" si="27"/>
        <v>0.26000000163912773</v>
      </c>
      <c r="I1467" s="10">
        <f t="shared" si="31"/>
        <v>358904.62226905586</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343358525.41000003</v>
      </c>
      <c r="D1480" s="6"/>
      <c r="E1480" s="6">
        <v>0</v>
      </c>
      <c r="F1480" s="6">
        <v>0</v>
      </c>
      <c r="G1480" s="7">
        <f t="shared" ref="G1480:G1580" si="34">B1480/1000*C1480</f>
        <v>343358.52541000006</v>
      </c>
      <c r="H1480" s="7">
        <f t="shared" ref="H1480:H1580" si="35">ABS(C1480-ROUND(C1480,0))</f>
        <v>0.4100000262260437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1241418271.23</v>
      </c>
      <c r="D1481" s="1">
        <v>0</v>
      </c>
      <c r="E1481" s="1">
        <v>0</v>
      </c>
      <c r="F1481" s="1">
        <v>0</v>
      </c>
      <c r="G1481" s="2">
        <f t="shared" si="34"/>
        <v>2482836.5424600001</v>
      </c>
      <c r="H1481" s="2">
        <f t="shared" si="35"/>
        <v>0.23000001907348633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206046259.61000001</v>
      </c>
      <c r="D1482" s="1">
        <v>0</v>
      </c>
      <c r="E1482" s="1">
        <v>0</v>
      </c>
      <c r="F1482" s="1">
        <v>0</v>
      </c>
      <c r="G1482" s="2">
        <f t="shared" si="34"/>
        <v>618138.77883000008</v>
      </c>
      <c r="H1482" s="2">
        <f t="shared" si="35"/>
        <v>0.38999998569488525</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812883943.66000009</v>
      </c>
      <c r="D1483" s="1">
        <v>0</v>
      </c>
      <c r="E1483" s="1">
        <v>0</v>
      </c>
      <c r="F1483" s="1">
        <v>0</v>
      </c>
      <c r="G1483" s="2">
        <f t="shared" si="34"/>
        <v>3251535.7746400004</v>
      </c>
      <c r="H1483" s="2">
        <f t="shared" si="35"/>
        <v>0.33999991416931152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99036617.200000003</v>
      </c>
      <c r="D1484" s="1">
        <v>0</v>
      </c>
      <c r="E1484" s="1">
        <v>0</v>
      </c>
      <c r="F1484" s="1">
        <v>0</v>
      </c>
      <c r="G1484" s="2">
        <f t="shared" si="34"/>
        <v>495183.08600000001</v>
      </c>
      <c r="H1484" s="2">
        <f t="shared" si="35"/>
        <v>0.20000000298023224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278217733.54000002</v>
      </c>
      <c r="D1485" s="1">
        <v>0</v>
      </c>
      <c r="E1485" s="1">
        <v>0</v>
      </c>
      <c r="F1485" s="1">
        <v>0</v>
      </c>
      <c r="G1485" s="2">
        <f t="shared" si="34"/>
        <v>1669306.4012400003</v>
      </c>
      <c r="H1485" s="2">
        <f t="shared" si="35"/>
        <v>0.45999997854232788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8140941.5899999999</v>
      </c>
      <c r="D1486" s="1">
        <v>0</v>
      </c>
      <c r="E1486" s="1">
        <v>0</v>
      </c>
      <c r="F1486" s="1">
        <v>0</v>
      </c>
      <c r="G1486" s="2">
        <f t="shared" si="34"/>
        <v>56986.591130000001</v>
      </c>
      <c r="H1486" s="2">
        <f t="shared" si="35"/>
        <v>0.41000000014901161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209748511.86000001</v>
      </c>
      <c r="D1487" s="1">
        <v>0</v>
      </c>
      <c r="E1487" s="1">
        <v>0</v>
      </c>
      <c r="F1487" s="1">
        <v>0</v>
      </c>
      <c r="G1487" s="2">
        <f t="shared" si="34"/>
        <v>1677988.0948800002</v>
      </c>
      <c r="H1487" s="2">
        <f t="shared" si="35"/>
        <v>0.13999998569488525</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45014404.700000003</v>
      </c>
      <c r="D1489" s="1">
        <v>0</v>
      </c>
      <c r="E1489" s="1">
        <v>0</v>
      </c>
      <c r="F1489" s="1">
        <v>0</v>
      </c>
      <c r="G1489" s="2">
        <f t="shared" si="34"/>
        <v>450144.04700000002</v>
      </c>
      <c r="H1489" s="2">
        <f t="shared" si="35"/>
        <v>0.29999999701976776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59528286.899999999</v>
      </c>
      <c r="D1490" s="1">
        <v>0</v>
      </c>
      <c r="E1490" s="1">
        <v>0</v>
      </c>
      <c r="F1490" s="1">
        <v>0</v>
      </c>
      <c r="G1490" s="2">
        <f t="shared" si="34"/>
        <v>654811.1558999999</v>
      </c>
      <c r="H1490" s="2">
        <f t="shared" si="35"/>
        <v>0.10000000149011612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113197447.87</v>
      </c>
      <c r="D1491" s="1">
        <v>0</v>
      </c>
      <c r="E1491" s="1">
        <v>0</v>
      </c>
      <c r="F1491" s="1">
        <v>0</v>
      </c>
      <c r="G1491" s="2">
        <f t="shared" si="34"/>
        <v>1358369.3744400002</v>
      </c>
      <c r="H1491" s="2">
        <f t="shared" si="35"/>
        <v>0.12999999523162842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169829267.96000001</v>
      </c>
      <c r="D1492" s="1">
        <v>0</v>
      </c>
      <c r="E1492" s="1">
        <v>0</v>
      </c>
      <c r="F1492" s="1">
        <v>0</v>
      </c>
      <c r="G1492" s="2">
        <f t="shared" si="34"/>
        <v>2207780.4834799999</v>
      </c>
      <c r="H1492" s="2">
        <f t="shared" si="35"/>
        <v>3.9999991655349731E-2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52658800</v>
      </c>
      <c r="D1493" s="1">
        <v>0</v>
      </c>
      <c r="E1493" s="1">
        <v>0</v>
      </c>
      <c r="F1493" s="1">
        <v>0</v>
      </c>
      <c r="G1493" s="2">
        <f t="shared" si="34"/>
        <v>737223.20000000007</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12658800</v>
      </c>
      <c r="D1497" s="1">
        <v>0</v>
      </c>
      <c r="E1497" s="1">
        <v>0</v>
      </c>
      <c r="F1497" s="1">
        <v>0</v>
      </c>
      <c r="G1497" s="2">
        <f t="shared" si="34"/>
        <v>227858.4</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40000000</v>
      </c>
      <c r="D1498" s="1">
        <v>0</v>
      </c>
      <c r="E1498" s="1">
        <v>0</v>
      </c>
      <c r="F1498" s="1">
        <v>0</v>
      </c>
      <c r="G1498" s="2">
        <f t="shared" si="34"/>
        <v>760000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1279474494.8599999</v>
      </c>
      <c r="D1499" s="1">
        <v>0</v>
      </c>
      <c r="E1499" s="1">
        <v>0</v>
      </c>
      <c r="F1499" s="1">
        <v>0</v>
      </c>
      <c r="G1499" s="2">
        <f t="shared" si="34"/>
        <v>25589489.8972</v>
      </c>
      <c r="H1499" s="2">
        <f t="shared" si="35"/>
        <v>0.1400001049041748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200954886.13999999</v>
      </c>
      <c r="D1500" s="1">
        <v>0</v>
      </c>
      <c r="E1500" s="1">
        <v>0</v>
      </c>
      <c r="F1500" s="1">
        <v>0</v>
      </c>
      <c r="G1500" s="2">
        <f t="shared" si="34"/>
        <v>4220052.6089399997</v>
      </c>
      <c r="H1500" s="2">
        <f t="shared" si="35"/>
        <v>0.13999998569488525</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824637654.96000004</v>
      </c>
      <c r="D1501" s="1">
        <v>0</v>
      </c>
      <c r="E1501" s="1">
        <v>0</v>
      </c>
      <c r="F1501" s="1">
        <v>0</v>
      </c>
      <c r="G1501" s="2">
        <f t="shared" si="34"/>
        <v>18142028.409120001</v>
      </c>
      <c r="H1501" s="2">
        <f t="shared" si="35"/>
        <v>3.9999961853027344E-2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97011732.950000003</v>
      </c>
      <c r="D1502" s="1">
        <v>0</v>
      </c>
      <c r="E1502" s="1">
        <v>0</v>
      </c>
      <c r="F1502" s="1">
        <v>0</v>
      </c>
      <c r="G1502" s="2">
        <f t="shared" si="34"/>
        <v>2231269.8578500003</v>
      </c>
      <c r="H1502" s="2">
        <f t="shared" si="35"/>
        <v>4.9999997019767761E-2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293479191.13</v>
      </c>
      <c r="D1503" s="1">
        <v>0</v>
      </c>
      <c r="E1503" s="1">
        <v>0</v>
      </c>
      <c r="F1503" s="1">
        <v>0</v>
      </c>
      <c r="G1503" s="2">
        <f t="shared" si="34"/>
        <v>7043500.5871200003</v>
      </c>
      <c r="H1503" s="2">
        <f t="shared" si="35"/>
        <v>0.12999999523162842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8195524.9699999997</v>
      </c>
      <c r="D1504" s="1">
        <v>0</v>
      </c>
      <c r="E1504" s="1">
        <v>0</v>
      </c>
      <c r="F1504" s="1">
        <v>0</v>
      </c>
      <c r="G1504" s="2">
        <f t="shared" si="34"/>
        <v>204888.12424999999</v>
      </c>
      <c r="H1504" s="2">
        <f t="shared" si="35"/>
        <v>3.0000000260770321E-2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214664296.30000001</v>
      </c>
      <c r="D1505" s="1">
        <v>0</v>
      </c>
      <c r="E1505" s="1">
        <v>0</v>
      </c>
      <c r="F1505" s="1">
        <v>0</v>
      </c>
      <c r="G1505" s="2">
        <f t="shared" si="34"/>
        <v>5581271.7038000003</v>
      </c>
      <c r="H1505" s="2">
        <f t="shared" si="35"/>
        <v>0.30000001192092896</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43044354.700000003</v>
      </c>
      <c r="D1507" s="1">
        <v>0</v>
      </c>
      <c r="E1507" s="1">
        <v>0</v>
      </c>
      <c r="F1507" s="1">
        <v>0</v>
      </c>
      <c r="G1507" s="2">
        <f t="shared" si="34"/>
        <v>1205241.9316</v>
      </c>
      <c r="H1507" s="2">
        <f t="shared" si="35"/>
        <v>0.29999999701976776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59322181.240000002</v>
      </c>
      <c r="D1508" s="1">
        <v>0</v>
      </c>
      <c r="E1508" s="1">
        <v>0</v>
      </c>
      <c r="F1508" s="1">
        <v>0</v>
      </c>
      <c r="G1508" s="2">
        <f t="shared" si="34"/>
        <v>1720343.2559600002</v>
      </c>
      <c r="H1508" s="2">
        <f t="shared" si="35"/>
        <v>0.24000000208616257</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108920373.67</v>
      </c>
      <c r="D1509" s="1">
        <v>0</v>
      </c>
      <c r="E1509" s="1">
        <v>0</v>
      </c>
      <c r="F1509" s="1">
        <v>0</v>
      </c>
      <c r="G1509" s="2">
        <f t="shared" si="34"/>
        <v>3267611.2100999998</v>
      </c>
      <c r="H1509" s="2">
        <f t="shared" si="35"/>
        <v>0.32999999821186066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183600594.5</v>
      </c>
      <c r="D1510" s="1">
        <v>0</v>
      </c>
      <c r="E1510" s="1">
        <v>0</v>
      </c>
      <c r="F1510" s="1">
        <v>0</v>
      </c>
      <c r="G1510" s="2">
        <f t="shared" si="34"/>
        <v>5691618.4294999996</v>
      </c>
      <c r="H1510" s="2">
        <f t="shared" si="35"/>
        <v>0.5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70281359.260000005</v>
      </c>
      <c r="D1511" s="1">
        <v>0</v>
      </c>
      <c r="E1511" s="1">
        <v>0</v>
      </c>
      <c r="F1511" s="1">
        <v>0</v>
      </c>
      <c r="G1511" s="2">
        <f t="shared" si="34"/>
        <v>2249003.4963200004</v>
      </c>
      <c r="H1511" s="2">
        <f t="shared" si="35"/>
        <v>0.26000000536441803</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70281359.260000005</v>
      </c>
      <c r="D1515" s="1">
        <v>0</v>
      </c>
      <c r="E1515" s="1">
        <v>0</v>
      </c>
      <c r="F1515" s="1">
        <v>0</v>
      </c>
      <c r="G1515" s="2">
        <f t="shared" si="34"/>
        <v>2530128.9333600001</v>
      </c>
      <c r="H1515" s="2">
        <f t="shared" si="35"/>
        <v>0.26000000536441803</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305302301.78000021</v>
      </c>
      <c r="D1517" s="1">
        <v>0</v>
      </c>
      <c r="E1517" s="1">
        <v>0</v>
      </c>
      <c r="F1517" s="1">
        <v>0</v>
      </c>
      <c r="G1517" s="2">
        <f t="shared" si="34"/>
        <v>11601487.467640007</v>
      </c>
      <c r="H1517" s="2">
        <f t="shared" si="35"/>
        <v>0.21999979019165039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3120423.7800000003</v>
      </c>
      <c r="D1518" s="1">
        <v>0</v>
      </c>
      <c r="E1518" s="1">
        <v>0</v>
      </c>
      <c r="F1518" s="1">
        <v>0</v>
      </c>
      <c r="G1518" s="2">
        <f t="shared" si="34"/>
        <v>121696.52742000001</v>
      </c>
      <c r="H1518" s="2">
        <f t="shared" si="35"/>
        <v>0.21999999973922968</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15310.419999999998</v>
      </c>
      <c r="D1519" s="1">
        <v>0</v>
      </c>
      <c r="E1519" s="1">
        <v>0</v>
      </c>
      <c r="F1519" s="1">
        <v>0</v>
      </c>
      <c r="G1519" s="2">
        <f t="shared" si="34"/>
        <v>612.41679999999997</v>
      </c>
      <c r="H1519" s="2">
        <f t="shared" si="35"/>
        <v>0.41999999999825377</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12313.98</v>
      </c>
      <c r="D1520" s="1">
        <v>0</v>
      </c>
      <c r="E1520" s="1">
        <v>0</v>
      </c>
      <c r="F1520" s="1">
        <v>0</v>
      </c>
      <c r="G1520" s="2">
        <f t="shared" si="34"/>
        <v>504.87317999999999</v>
      </c>
      <c r="H1520" s="2">
        <f t="shared" si="35"/>
        <v>2.0000000000436557E-2</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958.99</v>
      </c>
      <c r="D1521" s="1">
        <v>0</v>
      </c>
      <c r="E1521" s="1">
        <v>0</v>
      </c>
      <c r="F1521" s="1">
        <v>0</v>
      </c>
      <c r="G1521" s="2">
        <f t="shared" si="34"/>
        <v>40.27758</v>
      </c>
      <c r="H1521" s="2">
        <f t="shared" si="35"/>
        <v>9.9999999999909051E-3</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23.32</v>
      </c>
      <c r="D1522" s="1">
        <v>0</v>
      </c>
      <c r="E1522" s="1">
        <v>0</v>
      </c>
      <c r="F1522" s="1">
        <v>0</v>
      </c>
      <c r="G1522" s="2">
        <f t="shared" si="34"/>
        <v>1.0027599999999999</v>
      </c>
      <c r="H1522" s="2">
        <f t="shared" si="35"/>
        <v>0.32000000000000028</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2014.13</v>
      </c>
      <c r="D1523" s="1">
        <v>0</v>
      </c>
      <c r="E1523" s="1">
        <v>0</v>
      </c>
      <c r="F1523" s="1">
        <v>0</v>
      </c>
      <c r="G1523" s="2">
        <f t="shared" si="34"/>
        <v>88.621719999999996</v>
      </c>
      <c r="H1523" s="2">
        <f t="shared" si="35"/>
        <v>0.13000000000010914</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1288317.4600000002</v>
      </c>
      <c r="D1524" s="1">
        <v>0</v>
      </c>
      <c r="E1524" s="1">
        <v>0</v>
      </c>
      <c r="F1524" s="1">
        <v>0</v>
      </c>
      <c r="G1524" s="2">
        <f t="shared" si="34"/>
        <v>57974.285700000008</v>
      </c>
      <c r="H1524" s="2">
        <f t="shared" si="35"/>
        <v>0.46000000019557774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2061.11</v>
      </c>
      <c r="D1525" s="1">
        <v>0</v>
      </c>
      <c r="E1525" s="1">
        <v>0</v>
      </c>
      <c r="F1525" s="1">
        <v>0</v>
      </c>
      <c r="G1525" s="2">
        <f t="shared" si="34"/>
        <v>94.811059999999998</v>
      </c>
      <c r="H1525" s="2">
        <f t="shared" si="35"/>
        <v>0.11000000000012733</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2061.11</v>
      </c>
      <c r="D1526" s="1">
        <v>0</v>
      </c>
      <c r="E1526" s="1">
        <v>0</v>
      </c>
      <c r="F1526" s="1">
        <v>0</v>
      </c>
      <c r="G1526" s="2">
        <f t="shared" si="34"/>
        <v>96.872170000000011</v>
      </c>
      <c r="H1526" s="2">
        <f t="shared" si="35"/>
        <v>0.11000000000012733</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1118580.94</v>
      </c>
      <c r="D1530" s="1">
        <v>0</v>
      </c>
      <c r="E1530" s="1">
        <v>0</v>
      </c>
      <c r="F1530" s="1">
        <v>0</v>
      </c>
      <c r="G1530" s="2">
        <f t="shared" si="34"/>
        <v>57047.627939999991</v>
      </c>
      <c r="H1530" s="2">
        <f t="shared" si="35"/>
        <v>6.0000000055879354E-2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1045770.47</v>
      </c>
      <c r="D1531" s="1">
        <v>0</v>
      </c>
      <c r="E1531" s="1">
        <v>0</v>
      </c>
      <c r="F1531" s="1">
        <v>0</v>
      </c>
      <c r="G1531" s="2">
        <f t="shared" si="34"/>
        <v>54380.064439999995</v>
      </c>
      <c r="H1531" s="2">
        <f t="shared" si="35"/>
        <v>0.46999999997206032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71310.2</v>
      </c>
      <c r="D1532" s="1">
        <v>0</v>
      </c>
      <c r="E1532" s="1">
        <v>0</v>
      </c>
      <c r="F1532" s="1">
        <v>0</v>
      </c>
      <c r="G1532" s="2">
        <f t="shared" si="34"/>
        <v>3779.4405999999999</v>
      </c>
      <c r="H1532" s="2">
        <f t="shared" si="35"/>
        <v>0.19999999999708962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1186.6099999999999</v>
      </c>
      <c r="D1533" s="1">
        <v>0</v>
      </c>
      <c r="E1533" s="1">
        <v>0</v>
      </c>
      <c r="F1533" s="1">
        <v>0</v>
      </c>
      <c r="G1533" s="2">
        <f t="shared" si="34"/>
        <v>64.076939999999993</v>
      </c>
      <c r="H1533" s="2">
        <f t="shared" si="35"/>
        <v>0.39000000000010004</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313.66000000000003</v>
      </c>
      <c r="D1534" s="1">
        <v>0</v>
      </c>
      <c r="E1534" s="1">
        <v>0</v>
      </c>
      <c r="F1534" s="1">
        <v>0</v>
      </c>
      <c r="G1534" s="2">
        <f t="shared" si="34"/>
        <v>17.251300000000001</v>
      </c>
      <c r="H1534" s="2">
        <f t="shared" si="35"/>
        <v>0.33999999999997499</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275.81</v>
      </c>
      <c r="D1535" s="1">
        <v>0</v>
      </c>
      <c r="E1535" s="1">
        <v>0</v>
      </c>
      <c r="F1535" s="1">
        <v>0</v>
      </c>
      <c r="G1535" s="2">
        <f t="shared" si="34"/>
        <v>15.445360000000001</v>
      </c>
      <c r="H1535" s="2">
        <f t="shared" si="35"/>
        <v>0.18999999999999773</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252.93</v>
      </c>
      <c r="D1536" s="1">
        <v>0</v>
      </c>
      <c r="E1536" s="1">
        <v>0</v>
      </c>
      <c r="F1536" s="1">
        <v>0</v>
      </c>
      <c r="G1536" s="2">
        <f t="shared" si="34"/>
        <v>14.417010000000001</v>
      </c>
      <c r="H1536" s="2">
        <f t="shared" si="35"/>
        <v>6.9999999999993179E-2</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22.88</v>
      </c>
      <c r="D1537" s="1">
        <v>0</v>
      </c>
      <c r="E1537" s="1">
        <v>0</v>
      </c>
      <c r="F1537" s="1">
        <v>0</v>
      </c>
      <c r="G1537" s="2">
        <f t="shared" si="34"/>
        <v>1.32704</v>
      </c>
      <c r="H1537" s="2">
        <f t="shared" si="35"/>
        <v>0.12000000000000099</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160266.51</v>
      </c>
      <c r="D1550" s="1">
        <v>0</v>
      </c>
      <c r="E1550" s="1">
        <v>0</v>
      </c>
      <c r="F1550" s="1">
        <v>0</v>
      </c>
      <c r="G1550" s="2">
        <f t="shared" si="34"/>
        <v>11378.922209999999</v>
      </c>
      <c r="H1550" s="2">
        <f t="shared" si="35"/>
        <v>0.48999999999068677</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157372.20000000001</v>
      </c>
      <c r="D1551" s="1">
        <v>0</v>
      </c>
      <c r="E1551" s="1">
        <v>0</v>
      </c>
      <c r="F1551" s="1">
        <v>0</v>
      </c>
      <c r="G1551" s="2">
        <f t="shared" si="34"/>
        <v>11330.7984</v>
      </c>
      <c r="H1551" s="2">
        <f t="shared" si="35"/>
        <v>0.20000000001164153</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2054.3000000000002</v>
      </c>
      <c r="D1552" s="1">
        <v>0</v>
      </c>
      <c r="E1552" s="1">
        <v>0</v>
      </c>
      <c r="F1552" s="1">
        <v>0</v>
      </c>
      <c r="G1552" s="2">
        <f t="shared" si="34"/>
        <v>149.9639</v>
      </c>
      <c r="H1552" s="2">
        <f t="shared" si="35"/>
        <v>0.3000000000001819</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840.01</v>
      </c>
      <c r="D1554" s="1">
        <v>0</v>
      </c>
      <c r="E1554" s="1">
        <v>0</v>
      </c>
      <c r="F1554" s="1">
        <v>0</v>
      </c>
      <c r="G1554" s="2">
        <f t="shared" si="34"/>
        <v>63.000749999999996</v>
      </c>
      <c r="H1554" s="2">
        <f t="shared" si="35"/>
        <v>9.9999999999909051E-3</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404.09999999999997</v>
      </c>
      <c r="D1555" s="1">
        <v>0</v>
      </c>
      <c r="E1555" s="1">
        <v>0</v>
      </c>
      <c r="F1555" s="1">
        <v>0</v>
      </c>
      <c r="G1555" s="2">
        <f t="shared" si="34"/>
        <v>30.711599999999997</v>
      </c>
      <c r="H1555" s="2">
        <f t="shared" si="35"/>
        <v>9.9999999999965894E-2</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402.77</v>
      </c>
      <c r="D1556" s="1">
        <v>0</v>
      </c>
      <c r="E1556" s="1">
        <v>0</v>
      </c>
      <c r="F1556" s="1">
        <v>0</v>
      </c>
      <c r="G1556" s="2">
        <f t="shared" si="34"/>
        <v>31.013289999999998</v>
      </c>
      <c r="H1556" s="2">
        <f t="shared" si="35"/>
        <v>0.23000000000001819</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1.33</v>
      </c>
      <c r="D1557" s="1">
        <v>0</v>
      </c>
      <c r="E1557" s="1">
        <v>0</v>
      </c>
      <c r="F1557" s="1">
        <v>0</v>
      </c>
      <c r="G1557" s="2">
        <f t="shared" si="34"/>
        <v>0.10374</v>
      </c>
      <c r="H1557" s="2">
        <f t="shared" si="35"/>
        <v>0.33000000000000007</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6728.9900000000007</v>
      </c>
      <c r="D1560" s="1">
        <v>0</v>
      </c>
      <c r="E1560" s="1">
        <v>0</v>
      </c>
      <c r="F1560" s="1">
        <v>0</v>
      </c>
      <c r="G1560" s="2">
        <f t="shared" si="34"/>
        <v>545.04819000000009</v>
      </c>
      <c r="H1560" s="2">
        <f t="shared" si="35"/>
        <v>9.999999999308784E-3</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5720.31</v>
      </c>
      <c r="D1561" s="1">
        <v>0</v>
      </c>
      <c r="E1561" s="1">
        <v>0</v>
      </c>
      <c r="F1561" s="1">
        <v>0</v>
      </c>
      <c r="G1561" s="2">
        <f t="shared" si="34"/>
        <v>469.06542000000007</v>
      </c>
      <c r="H1561" s="2">
        <f t="shared" si="35"/>
        <v>0.31000000000040018</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1008.68</v>
      </c>
      <c r="D1562" s="1">
        <v>0</v>
      </c>
      <c r="E1562" s="1">
        <v>0</v>
      </c>
      <c r="F1562" s="1">
        <v>0</v>
      </c>
      <c r="G1562" s="2">
        <f t="shared" si="34"/>
        <v>83.720439999999996</v>
      </c>
      <c r="H1562" s="2">
        <f t="shared" si="35"/>
        <v>0.32000000000005002</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1816795.9</v>
      </c>
      <c r="D1565" s="1">
        <v>0</v>
      </c>
      <c r="E1565" s="1">
        <v>0</v>
      </c>
      <c r="F1565" s="1">
        <v>0</v>
      </c>
      <c r="G1565" s="2">
        <f t="shared" si="34"/>
        <v>156244.44739999998</v>
      </c>
      <c r="H1565" s="2">
        <f t="shared" si="35"/>
        <v>0.10000000009313226</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1707844.92</v>
      </c>
      <c r="D1566" s="1">
        <v>0</v>
      </c>
      <c r="E1566" s="1">
        <v>0</v>
      </c>
      <c r="F1566" s="1">
        <v>0</v>
      </c>
      <c r="G1566" s="2">
        <f t="shared" si="34"/>
        <v>148582.50803999999</v>
      </c>
      <c r="H1566" s="2">
        <f t="shared" si="35"/>
        <v>8.0000000074505806E-2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83300.98</v>
      </c>
      <c r="D1567" s="1">
        <v>0</v>
      </c>
      <c r="E1567" s="1">
        <v>0</v>
      </c>
      <c r="F1567" s="1">
        <v>0</v>
      </c>
      <c r="G1567" s="2">
        <f t="shared" si="34"/>
        <v>7330.4862399999993</v>
      </c>
      <c r="H1567" s="2">
        <f t="shared" si="35"/>
        <v>2.0000000004074536E-2</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25650</v>
      </c>
      <c r="D1568" s="1">
        <v>0</v>
      </c>
      <c r="E1568" s="1">
        <v>0</v>
      </c>
      <c r="F1568" s="1">
        <v>0</v>
      </c>
      <c r="G1568" s="2">
        <f t="shared" si="34"/>
        <v>2282.85</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302181878</v>
      </c>
      <c r="D1576" s="1">
        <v>0</v>
      </c>
      <c r="E1576" s="1">
        <v>0</v>
      </c>
      <c r="F1576" s="1">
        <v>0</v>
      </c>
      <c r="G1576" s="2">
        <f t="shared" si="34"/>
        <v>29311642.166000001</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8573943.75</v>
      </c>
      <c r="D1577" s="1">
        <v>0</v>
      </c>
      <c r="E1577" s="1">
        <v>0</v>
      </c>
      <c r="F1577" s="1">
        <v>0</v>
      </c>
      <c r="G1577" s="2">
        <f t="shared" si="34"/>
        <v>840246.48750000005</v>
      </c>
      <c r="H1577" s="2">
        <f t="shared" si="35"/>
        <v>0.25</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63317957.07</v>
      </c>
      <c r="D1578" s="1">
        <v>0</v>
      </c>
      <c r="E1578" s="1">
        <v>0</v>
      </c>
      <c r="F1578" s="1">
        <v>0</v>
      </c>
      <c r="G1578" s="2">
        <f t="shared" si="34"/>
        <v>6268477.7499299999</v>
      </c>
      <c r="H1578" s="2">
        <f t="shared" si="35"/>
        <v>7.0000000298023224E-2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13349427.439999999</v>
      </c>
      <c r="D1579" s="1">
        <v>0</v>
      </c>
      <c r="E1579" s="1">
        <v>0</v>
      </c>
      <c r="F1579" s="1">
        <v>0</v>
      </c>
      <c r="G1579" s="2">
        <f t="shared" si="34"/>
        <v>1334942.7439999999</v>
      </c>
      <c r="H1579" s="2">
        <f t="shared" si="35"/>
        <v>0.43999999947845936</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216940549.74000001</v>
      </c>
      <c r="D1580" s="13">
        <v>0</v>
      </c>
      <c r="E1580" s="13">
        <v>0</v>
      </c>
      <c r="F1580" s="13">
        <v>0</v>
      </c>
      <c r="G1580" s="14">
        <f t="shared" si="34"/>
        <v>21910995.523740001</v>
      </c>
      <c r="H1580" s="14">
        <f t="shared" si="35"/>
        <v>0.25999999046325684</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3320</v>
      </c>
      <c r="B1" s="378"/>
      <c r="C1" s="378"/>
    </row>
    <row r="2" spans="1:17" ht="33" customHeight="1" x14ac:dyDescent="0.2">
      <c r="A2" s="379" t="s">
        <v>3321</v>
      </c>
      <c r="B2" s="380"/>
      <c r="C2" s="377"/>
      <c r="D2" s="4"/>
      <c r="E2" s="4"/>
      <c r="F2" s="4"/>
      <c r="G2" s="4"/>
      <c r="H2" s="4"/>
      <c r="I2" s="4"/>
      <c r="J2" s="4"/>
      <c r="K2" s="4"/>
      <c r="L2" s="4"/>
      <c r="M2" s="4"/>
      <c r="N2" s="4"/>
      <c r="O2" s="4"/>
      <c r="P2" s="4"/>
      <c r="Q2" s="4"/>
    </row>
    <row r="3" spans="1:17" ht="18.75" customHeight="1" x14ac:dyDescent="0.2">
      <c r="A3" s="304" t="s">
        <v>3322</v>
      </c>
      <c r="B3" s="381" t="s">
        <v>3323</v>
      </c>
      <c r="C3" s="377"/>
      <c r="D3" s="4"/>
      <c r="E3" s="4"/>
      <c r="F3" s="4"/>
      <c r="G3" s="4"/>
      <c r="H3" s="4"/>
      <c r="I3" s="4"/>
      <c r="J3" s="4"/>
      <c r="K3" s="4"/>
      <c r="L3" s="4"/>
      <c r="M3" s="4"/>
      <c r="N3" s="4"/>
      <c r="O3" s="4"/>
      <c r="P3" s="4"/>
      <c r="Q3" s="4"/>
    </row>
    <row r="4" spans="1:17" ht="37.5" hidden="1" customHeight="1" x14ac:dyDescent="0.2">
      <c r="A4" s="305" t="s">
        <v>3324</v>
      </c>
      <c r="B4" s="376" t="s">
        <v>3325</v>
      </c>
      <c r="C4" s="377"/>
      <c r="D4" s="4"/>
      <c r="E4" s="4"/>
      <c r="F4" s="4"/>
      <c r="G4" s="4"/>
      <c r="H4" s="4"/>
      <c r="I4" s="4"/>
      <c r="J4" s="4"/>
      <c r="K4" s="4"/>
      <c r="L4" s="4"/>
      <c r="M4" s="4"/>
      <c r="N4" s="4"/>
      <c r="O4" s="4"/>
      <c r="P4" s="4"/>
      <c r="Q4" s="4"/>
    </row>
    <row r="5" spans="1:17" ht="48" hidden="1" customHeight="1" x14ac:dyDescent="0.2">
      <c r="A5" s="305" t="s">
        <v>3324</v>
      </c>
      <c r="B5" s="376" t="s">
        <v>3326</v>
      </c>
      <c r="C5" s="377"/>
      <c r="D5" s="4"/>
      <c r="E5" s="4"/>
      <c r="F5" s="4"/>
      <c r="G5" s="4"/>
      <c r="H5" s="4"/>
      <c r="I5" s="4"/>
      <c r="J5" s="4"/>
      <c r="K5" s="4"/>
      <c r="L5" s="4"/>
      <c r="M5" s="4"/>
      <c r="N5" s="4"/>
      <c r="O5" s="4"/>
      <c r="P5" s="4"/>
      <c r="Q5" s="4"/>
    </row>
    <row r="6" spans="1:17" ht="59.25" hidden="1" customHeight="1" x14ac:dyDescent="0.2">
      <c r="A6" s="305" t="s">
        <v>3324</v>
      </c>
      <c r="B6" s="376" t="s">
        <v>3327</v>
      </c>
      <c r="C6" s="377"/>
      <c r="D6" s="4"/>
      <c r="E6" s="4"/>
      <c r="F6" s="4"/>
      <c r="G6" s="4"/>
      <c r="H6" s="4"/>
      <c r="I6" s="4"/>
      <c r="J6" s="4"/>
      <c r="K6" s="4"/>
      <c r="L6" s="4"/>
      <c r="M6" s="4"/>
      <c r="N6" s="4"/>
      <c r="O6" s="4"/>
      <c r="P6" s="4"/>
      <c r="Q6" s="4"/>
    </row>
    <row r="7" spans="1:17" ht="48" hidden="1" customHeight="1" x14ac:dyDescent="0.2">
      <c r="A7" s="305" t="s">
        <v>3328</v>
      </c>
      <c r="B7" s="376" t="s">
        <v>3329</v>
      </c>
      <c r="C7" s="377"/>
      <c r="D7" s="4"/>
      <c r="E7" s="4"/>
      <c r="F7" s="4"/>
      <c r="G7" s="4"/>
      <c r="H7" s="4"/>
      <c r="I7" s="4"/>
      <c r="J7" s="4"/>
      <c r="K7" s="4"/>
      <c r="L7" s="4"/>
      <c r="M7" s="4"/>
      <c r="N7" s="4"/>
      <c r="O7" s="4"/>
      <c r="P7" s="4"/>
      <c r="Q7" s="4"/>
    </row>
    <row r="8" spans="1:17" ht="41.25" hidden="1" customHeight="1" x14ac:dyDescent="0.2">
      <c r="A8" s="305" t="s">
        <v>3330</v>
      </c>
      <c r="B8" s="376" t="s">
        <v>3331</v>
      </c>
      <c r="C8" s="377"/>
      <c r="D8" s="4"/>
      <c r="E8" s="4"/>
      <c r="F8" s="4"/>
      <c r="G8" s="4"/>
      <c r="H8" s="4"/>
      <c r="I8" s="4"/>
      <c r="J8" s="4"/>
      <c r="K8" s="4"/>
      <c r="L8" s="4"/>
      <c r="M8" s="4"/>
      <c r="N8" s="4"/>
      <c r="O8" s="4"/>
      <c r="P8" s="4"/>
      <c r="Q8" s="4"/>
    </row>
    <row r="9" spans="1:17" ht="59.25" hidden="1" customHeight="1" x14ac:dyDescent="0.2">
      <c r="A9" s="305" t="s">
        <v>3332</v>
      </c>
      <c r="B9" s="376" t="s">
        <v>3333</v>
      </c>
      <c r="C9" s="377"/>
      <c r="D9" s="4"/>
      <c r="E9" s="4"/>
      <c r="F9" s="4"/>
      <c r="G9" s="4"/>
      <c r="H9" s="4"/>
      <c r="I9" s="4"/>
      <c r="J9" s="4"/>
      <c r="K9" s="4"/>
      <c r="L9" s="4"/>
      <c r="M9" s="4"/>
      <c r="N9" s="4"/>
      <c r="O9" s="4"/>
      <c r="P9" s="4"/>
      <c r="Q9" s="4"/>
    </row>
    <row r="10" spans="1:17" ht="61.5" hidden="1" customHeight="1" x14ac:dyDescent="0.2">
      <c r="A10" s="305" t="s">
        <v>3332</v>
      </c>
      <c r="B10" s="376" t="s">
        <v>3334</v>
      </c>
      <c r="C10" s="377"/>
      <c r="D10" s="4"/>
      <c r="E10" s="4"/>
      <c r="F10" s="4"/>
      <c r="G10" s="4"/>
      <c r="H10" s="4"/>
      <c r="I10" s="4"/>
      <c r="J10" s="4"/>
      <c r="K10" s="4"/>
      <c r="L10" s="4"/>
      <c r="M10" s="4"/>
      <c r="N10" s="4"/>
      <c r="O10" s="4"/>
      <c r="P10" s="4"/>
      <c r="Q10" s="4"/>
    </row>
    <row r="11" spans="1:17" ht="43.5" hidden="1" customHeight="1" x14ac:dyDescent="0.2">
      <c r="A11" s="305" t="s">
        <v>3332</v>
      </c>
      <c r="B11" s="376" t="s">
        <v>3335</v>
      </c>
      <c r="C11" s="377"/>
      <c r="D11" s="4"/>
      <c r="E11" s="4"/>
      <c r="F11" s="4"/>
      <c r="G11" s="4"/>
      <c r="H11" s="4"/>
      <c r="I11" s="4"/>
      <c r="J11" s="4"/>
      <c r="K11" s="4"/>
      <c r="L11" s="4"/>
      <c r="M11" s="4"/>
      <c r="N11" s="4"/>
      <c r="O11" s="4"/>
      <c r="P11" s="4"/>
      <c r="Q11" s="4"/>
    </row>
    <row r="12" spans="1:17" ht="27.75" hidden="1" customHeight="1" x14ac:dyDescent="0.2">
      <c r="A12" s="305" t="s">
        <v>3336</v>
      </c>
      <c r="B12" s="376" t="s">
        <v>3337</v>
      </c>
      <c r="C12" s="377"/>
      <c r="D12" s="4"/>
      <c r="E12" s="4"/>
      <c r="F12" s="4"/>
      <c r="G12" s="4"/>
      <c r="H12" s="4"/>
      <c r="I12" s="4"/>
      <c r="J12" s="4"/>
      <c r="K12" s="4"/>
      <c r="L12" s="4"/>
      <c r="M12" s="4"/>
      <c r="N12" s="4"/>
      <c r="O12" s="4"/>
      <c r="P12" s="4"/>
      <c r="Q12" s="4"/>
    </row>
    <row r="13" spans="1:17" ht="27.75" hidden="1" customHeight="1" x14ac:dyDescent="0.2">
      <c r="A13" s="305" t="s">
        <v>3338</v>
      </c>
      <c r="B13" s="376" t="s">
        <v>3339</v>
      </c>
      <c r="C13" s="377"/>
      <c r="D13" s="4"/>
      <c r="E13" s="4"/>
      <c r="F13" s="4"/>
      <c r="G13" s="4"/>
      <c r="H13" s="4"/>
      <c r="I13" s="4"/>
      <c r="J13" s="4"/>
      <c r="K13" s="4"/>
      <c r="L13" s="4"/>
      <c r="M13" s="4"/>
      <c r="N13" s="4"/>
      <c r="O13" s="4"/>
      <c r="P13" s="4"/>
      <c r="Q13" s="4"/>
    </row>
    <row r="14" spans="1:17" ht="45.75" hidden="1" customHeight="1" x14ac:dyDescent="0.2">
      <c r="A14" s="305" t="s">
        <v>3340</v>
      </c>
      <c r="B14" s="376" t="s">
        <v>3341</v>
      </c>
      <c r="C14" s="377"/>
      <c r="D14" s="4"/>
      <c r="E14" s="4"/>
      <c r="F14" s="4"/>
      <c r="G14" s="4"/>
      <c r="H14" s="4"/>
      <c r="I14" s="4"/>
      <c r="J14" s="4"/>
      <c r="K14" s="4"/>
      <c r="L14" s="4"/>
      <c r="M14" s="4"/>
      <c r="N14" s="4"/>
      <c r="O14" s="4"/>
      <c r="P14" s="4"/>
      <c r="Q14" s="4"/>
    </row>
    <row r="15" spans="1:17" ht="45.75" hidden="1" customHeight="1" x14ac:dyDescent="0.2">
      <c r="A15" s="305" t="s">
        <v>3342</v>
      </c>
      <c r="B15" s="376" t="s">
        <v>3343</v>
      </c>
      <c r="C15" s="377"/>
      <c r="D15" s="4"/>
      <c r="E15" s="4"/>
      <c r="F15" s="4"/>
      <c r="G15" s="4"/>
      <c r="H15" s="4"/>
      <c r="I15" s="4"/>
      <c r="J15" s="4"/>
      <c r="K15" s="4"/>
      <c r="L15" s="4"/>
      <c r="M15" s="4"/>
      <c r="N15" s="4"/>
      <c r="O15" s="4"/>
      <c r="P15" s="4"/>
      <c r="Q15" s="4"/>
    </row>
    <row r="16" spans="1:17" ht="51" hidden="1" customHeight="1" x14ac:dyDescent="0.2">
      <c r="A16" s="305" t="s">
        <v>3344</v>
      </c>
      <c r="B16" s="376" t="s">
        <v>3345</v>
      </c>
      <c r="C16" s="377"/>
      <c r="D16" s="4"/>
      <c r="E16" s="4"/>
      <c r="F16" s="4"/>
      <c r="G16" s="4"/>
      <c r="H16" s="4"/>
      <c r="I16" s="4"/>
      <c r="J16" s="4"/>
      <c r="K16" s="4"/>
      <c r="L16" s="4"/>
      <c r="M16" s="4"/>
      <c r="N16" s="4"/>
      <c r="O16" s="4"/>
      <c r="P16" s="4"/>
      <c r="Q16" s="4"/>
    </row>
    <row r="17" spans="1:17" ht="27.75" hidden="1" customHeight="1" x14ac:dyDescent="0.2">
      <c r="A17" s="305" t="s">
        <v>3346</v>
      </c>
      <c r="B17" s="376" t="s">
        <v>3347</v>
      </c>
      <c r="C17" s="377"/>
      <c r="D17" s="4"/>
      <c r="E17" s="4"/>
      <c r="F17" s="4"/>
      <c r="G17" s="4"/>
      <c r="H17" s="4"/>
      <c r="I17" s="4"/>
      <c r="J17" s="4"/>
      <c r="K17" s="4"/>
      <c r="L17" s="4"/>
      <c r="M17" s="4"/>
      <c r="N17" s="4"/>
      <c r="O17" s="4"/>
      <c r="P17" s="4"/>
      <c r="Q17" s="4"/>
    </row>
    <row r="18" spans="1:17" ht="27.75" hidden="1" customHeight="1" x14ac:dyDescent="0.2">
      <c r="A18" s="305" t="s">
        <v>3348</v>
      </c>
      <c r="B18" s="376" t="s">
        <v>3349</v>
      </c>
      <c r="C18" s="377"/>
      <c r="D18" s="4"/>
      <c r="E18" s="4"/>
      <c r="F18" s="4"/>
      <c r="G18" s="4"/>
      <c r="H18" s="4"/>
      <c r="I18" s="4"/>
      <c r="J18" s="4"/>
      <c r="K18" s="4"/>
      <c r="L18" s="4"/>
      <c r="M18" s="4"/>
      <c r="N18" s="4"/>
      <c r="O18" s="4"/>
      <c r="P18" s="4"/>
      <c r="Q18" s="4"/>
    </row>
    <row r="19" spans="1:17" ht="45" hidden="1" customHeight="1" x14ac:dyDescent="0.2">
      <c r="A19" s="305" t="s">
        <v>3348</v>
      </c>
      <c r="B19" s="376" t="s">
        <v>3350</v>
      </c>
      <c r="C19" s="377"/>
      <c r="D19" s="4"/>
      <c r="E19" s="4"/>
      <c r="F19" s="4"/>
      <c r="G19" s="4"/>
      <c r="H19" s="4"/>
      <c r="I19" s="4"/>
      <c r="J19" s="4"/>
      <c r="K19" s="4"/>
      <c r="L19" s="4"/>
      <c r="M19" s="4"/>
      <c r="N19" s="4"/>
      <c r="O19" s="4"/>
      <c r="P19" s="4"/>
      <c r="Q19" s="4"/>
    </row>
    <row r="20" spans="1:17" ht="45" hidden="1" customHeight="1" x14ac:dyDescent="0.2">
      <c r="A20" s="305" t="s">
        <v>3351</v>
      </c>
      <c r="B20" s="376" t="s">
        <v>3352</v>
      </c>
      <c r="C20" s="377"/>
      <c r="D20" s="4"/>
      <c r="E20" s="4"/>
      <c r="F20" s="4"/>
      <c r="G20" s="4"/>
      <c r="H20" s="4"/>
      <c r="I20" s="4"/>
      <c r="J20" s="4"/>
      <c r="K20" s="4"/>
      <c r="L20" s="4"/>
      <c r="M20" s="4"/>
      <c r="N20" s="4"/>
      <c r="O20" s="4"/>
      <c r="P20" s="4"/>
      <c r="Q20" s="4"/>
    </row>
    <row r="21" spans="1:17" ht="30" hidden="1" customHeight="1" x14ac:dyDescent="0.2">
      <c r="A21" s="305" t="s">
        <v>3353</v>
      </c>
      <c r="B21" s="376" t="s">
        <v>3354</v>
      </c>
      <c r="C21" s="377"/>
      <c r="D21" s="4"/>
      <c r="E21" s="4"/>
      <c r="F21" s="4"/>
      <c r="G21" s="4"/>
      <c r="H21" s="4"/>
      <c r="I21" s="4"/>
      <c r="J21" s="4"/>
      <c r="K21" s="4"/>
      <c r="L21" s="4"/>
      <c r="M21" s="4"/>
      <c r="N21" s="4"/>
      <c r="O21" s="4"/>
      <c r="P21" s="4"/>
      <c r="Q21" s="4"/>
    </row>
    <row r="22" spans="1:17" ht="30" hidden="1" customHeight="1" x14ac:dyDescent="0.2">
      <c r="A22" s="305" t="s">
        <v>3355</v>
      </c>
      <c r="B22" s="376" t="s">
        <v>3356</v>
      </c>
      <c r="C22" s="377"/>
      <c r="D22" s="4"/>
      <c r="E22" s="4"/>
      <c r="F22" s="4"/>
      <c r="G22" s="4"/>
      <c r="H22" s="4"/>
      <c r="I22" s="4"/>
      <c r="J22" s="4"/>
      <c r="K22" s="4"/>
      <c r="L22" s="4"/>
      <c r="M22" s="4"/>
      <c r="N22" s="4"/>
      <c r="O22" s="4"/>
      <c r="P22" s="4"/>
      <c r="Q22" s="4"/>
    </row>
    <row r="23" spans="1:17" ht="30" hidden="1" customHeight="1" x14ac:dyDescent="0.2">
      <c r="A23" s="305" t="s">
        <v>3357</v>
      </c>
      <c r="B23" s="376" t="s">
        <v>3358</v>
      </c>
      <c r="C23" s="377"/>
      <c r="D23" s="4"/>
      <c r="E23" s="4"/>
      <c r="F23" s="4"/>
      <c r="G23" s="4"/>
      <c r="H23" s="4"/>
      <c r="I23" s="4"/>
      <c r="J23" s="4"/>
      <c r="K23" s="4"/>
      <c r="L23" s="4"/>
      <c r="M23" s="4"/>
      <c r="N23" s="4"/>
      <c r="O23" s="4"/>
      <c r="P23" s="4"/>
      <c r="Q23" s="4"/>
    </row>
    <row r="24" spans="1:17" ht="30" hidden="1" customHeight="1" x14ac:dyDescent="0.2">
      <c r="A24" s="305" t="s">
        <v>3359</v>
      </c>
      <c r="B24" s="376" t="s">
        <v>3360</v>
      </c>
      <c r="C24" s="377"/>
      <c r="D24" s="4"/>
      <c r="E24" s="4"/>
      <c r="F24" s="4"/>
      <c r="G24" s="4"/>
      <c r="H24" s="4"/>
      <c r="I24" s="4"/>
      <c r="J24" s="4"/>
      <c r="K24" s="4"/>
      <c r="L24" s="4"/>
      <c r="M24" s="4"/>
      <c r="N24" s="4"/>
      <c r="O24" s="4"/>
      <c r="P24" s="4"/>
      <c r="Q24" s="4"/>
    </row>
    <row r="25" spans="1:17" ht="30" hidden="1" customHeight="1" x14ac:dyDescent="0.2">
      <c r="A25" s="305" t="s">
        <v>3361</v>
      </c>
      <c r="B25" s="376" t="s">
        <v>3362</v>
      </c>
      <c r="C25" s="377"/>
      <c r="D25" s="4"/>
      <c r="E25" s="4"/>
      <c r="F25" s="4"/>
      <c r="G25" s="4"/>
      <c r="H25" s="4"/>
      <c r="I25" s="4"/>
      <c r="J25" s="4"/>
      <c r="K25" s="4"/>
      <c r="L25" s="4"/>
      <c r="M25" s="4"/>
      <c r="N25" s="4"/>
      <c r="O25" s="4"/>
      <c r="P25" s="4"/>
      <c r="Q25" s="4"/>
    </row>
    <row r="26" spans="1:17" ht="30" hidden="1" customHeight="1" x14ac:dyDescent="0.2">
      <c r="A26" s="305" t="s">
        <v>3363</v>
      </c>
      <c r="B26" s="376" t="s">
        <v>3364</v>
      </c>
      <c r="C26" s="377"/>
      <c r="D26" s="4"/>
      <c r="E26" s="4"/>
      <c r="F26" s="4"/>
      <c r="G26" s="4"/>
      <c r="H26" s="4"/>
      <c r="I26" s="4"/>
      <c r="J26" s="4"/>
      <c r="K26" s="4"/>
      <c r="L26" s="4"/>
      <c r="M26" s="4"/>
      <c r="N26" s="4"/>
      <c r="O26" s="4"/>
      <c r="P26" s="4"/>
      <c r="Q26" s="4"/>
    </row>
    <row r="27" spans="1:17" ht="70.5" hidden="1" customHeight="1" x14ac:dyDescent="0.2">
      <c r="A27" s="305" t="s">
        <v>3365</v>
      </c>
      <c r="B27" s="376" t="s">
        <v>3366</v>
      </c>
      <c r="C27" s="377"/>
      <c r="D27" s="4"/>
      <c r="E27" s="4"/>
      <c r="F27" s="4"/>
      <c r="G27" s="4"/>
      <c r="H27" s="4"/>
      <c r="I27" s="4"/>
      <c r="J27" s="4"/>
      <c r="K27" s="4"/>
      <c r="L27" s="4"/>
      <c r="M27" s="4"/>
      <c r="N27" s="4"/>
      <c r="O27" s="4"/>
      <c r="P27" s="4"/>
      <c r="Q27" s="4"/>
    </row>
    <row r="28" spans="1:17" ht="48" hidden="1" customHeight="1" x14ac:dyDescent="0.2">
      <c r="A28" s="305" t="s">
        <v>3367</v>
      </c>
      <c r="B28" s="376" t="s">
        <v>3368</v>
      </c>
      <c r="C28" s="377"/>
      <c r="D28" s="4"/>
      <c r="E28" s="4"/>
      <c r="F28" s="4"/>
      <c r="G28" s="4"/>
      <c r="H28" s="4"/>
      <c r="I28" s="4"/>
      <c r="J28" s="4"/>
      <c r="K28" s="4"/>
      <c r="L28" s="4"/>
      <c r="M28" s="4"/>
      <c r="N28" s="4"/>
      <c r="O28" s="4"/>
      <c r="P28" s="4"/>
      <c r="Q28" s="4"/>
    </row>
    <row r="29" spans="1:17" ht="100.5" hidden="1" customHeight="1" x14ac:dyDescent="0.2">
      <c r="A29" s="305" t="s">
        <v>3369</v>
      </c>
      <c r="B29" s="376" t="s">
        <v>3370</v>
      </c>
      <c r="C29" s="377"/>
      <c r="D29" s="4"/>
      <c r="E29" s="4"/>
      <c r="F29" s="4"/>
      <c r="G29" s="4"/>
      <c r="H29" s="4"/>
      <c r="I29" s="4"/>
      <c r="J29" s="4"/>
      <c r="K29" s="4"/>
      <c r="L29" s="4"/>
      <c r="M29" s="4"/>
      <c r="N29" s="4"/>
      <c r="O29" s="4"/>
      <c r="P29" s="4"/>
      <c r="Q29" s="4"/>
    </row>
    <row r="30" spans="1:17" ht="45" hidden="1" customHeight="1" x14ac:dyDescent="0.2">
      <c r="A30" s="305" t="s">
        <v>3371</v>
      </c>
      <c r="B30" s="376" t="s">
        <v>3372</v>
      </c>
      <c r="C30" s="377"/>
      <c r="D30" s="4"/>
      <c r="E30" s="4"/>
      <c r="F30" s="4"/>
      <c r="G30" s="4"/>
      <c r="H30" s="4"/>
      <c r="I30" s="4"/>
      <c r="J30" s="4"/>
      <c r="K30" s="4"/>
      <c r="L30" s="4"/>
      <c r="M30" s="4"/>
      <c r="N30" s="4"/>
      <c r="O30" s="4"/>
      <c r="P30" s="4"/>
      <c r="Q30" s="4"/>
    </row>
    <row r="31" spans="1:17" ht="45" hidden="1" customHeight="1" x14ac:dyDescent="0.2">
      <c r="A31" s="305" t="s">
        <v>3373</v>
      </c>
      <c r="B31" s="376" t="s">
        <v>3374</v>
      </c>
      <c r="C31" s="377"/>
      <c r="D31" s="4"/>
      <c r="E31" s="4"/>
      <c r="F31" s="4"/>
      <c r="G31" s="4"/>
      <c r="H31" s="4"/>
      <c r="I31" s="4"/>
      <c r="J31" s="4"/>
      <c r="K31" s="4"/>
      <c r="L31" s="4"/>
      <c r="M31" s="4"/>
      <c r="N31" s="4"/>
      <c r="O31" s="4"/>
      <c r="P31" s="4"/>
      <c r="Q31" s="4"/>
    </row>
    <row r="32" spans="1:17" ht="45" hidden="1" customHeight="1" x14ac:dyDescent="0.2">
      <c r="A32" s="305" t="s">
        <v>3375</v>
      </c>
      <c r="B32" s="376" t="s">
        <v>3376</v>
      </c>
      <c r="C32" s="377"/>
      <c r="D32" s="4"/>
      <c r="E32" s="4"/>
      <c r="F32" s="4"/>
      <c r="G32" s="4"/>
      <c r="H32" s="4"/>
      <c r="I32" s="4"/>
      <c r="J32" s="4"/>
      <c r="K32" s="4"/>
      <c r="L32" s="4"/>
      <c r="M32" s="4"/>
      <c r="N32" s="4"/>
      <c r="O32" s="4"/>
      <c r="P32" s="4"/>
      <c r="Q32" s="4"/>
    </row>
    <row r="33" spans="1:17" ht="72" hidden="1" customHeight="1" x14ac:dyDescent="0.2">
      <c r="A33" s="305" t="s">
        <v>3377</v>
      </c>
      <c r="B33" s="376" t="s">
        <v>3378</v>
      </c>
      <c r="C33" s="377"/>
      <c r="D33" s="4"/>
      <c r="E33" s="4"/>
      <c r="F33" s="4"/>
      <c r="G33" s="4"/>
      <c r="H33" s="4"/>
      <c r="I33" s="4"/>
      <c r="J33" s="4"/>
      <c r="K33" s="4"/>
      <c r="L33" s="4"/>
      <c r="M33" s="4"/>
      <c r="N33" s="4"/>
      <c r="O33" s="4"/>
      <c r="P33" s="4"/>
      <c r="Q33" s="4"/>
    </row>
    <row r="34" spans="1:17" ht="79.5" hidden="1" customHeight="1" x14ac:dyDescent="0.2">
      <c r="A34" s="305" t="s">
        <v>3379</v>
      </c>
      <c r="B34" s="376" t="s">
        <v>3380</v>
      </c>
      <c r="C34" s="377"/>
      <c r="D34" s="4"/>
      <c r="E34" s="4"/>
      <c r="F34" s="4"/>
      <c r="G34" s="4"/>
      <c r="H34" s="4"/>
      <c r="I34" s="4"/>
      <c r="J34" s="4"/>
      <c r="K34" s="4"/>
      <c r="L34" s="4"/>
      <c r="M34" s="4"/>
      <c r="N34" s="4"/>
      <c r="O34" s="4"/>
      <c r="P34" s="4"/>
      <c r="Q34" s="4"/>
    </row>
    <row r="35" spans="1:17" ht="70.5" hidden="1" customHeight="1" x14ac:dyDescent="0.2">
      <c r="A35" s="305" t="s">
        <v>3381</v>
      </c>
      <c r="B35" s="376" t="s">
        <v>3382</v>
      </c>
      <c r="C35" s="377"/>
      <c r="D35" s="4"/>
      <c r="E35" s="4"/>
      <c r="F35" s="4"/>
      <c r="G35" s="4"/>
      <c r="H35" s="4"/>
      <c r="I35" s="4"/>
      <c r="J35" s="4"/>
      <c r="K35" s="4"/>
      <c r="L35" s="4"/>
      <c r="M35" s="4"/>
      <c r="N35" s="4"/>
      <c r="O35" s="4"/>
      <c r="P35" s="4"/>
      <c r="Q35" s="4"/>
    </row>
    <row r="36" spans="1:17" ht="45.75" hidden="1" customHeight="1" x14ac:dyDescent="0.2">
      <c r="A36" s="305" t="s">
        <v>3383</v>
      </c>
      <c r="B36" s="376" t="s">
        <v>3384</v>
      </c>
      <c r="C36" s="377"/>
      <c r="D36" s="4"/>
      <c r="E36" s="4"/>
      <c r="F36" s="4"/>
      <c r="G36" s="4"/>
      <c r="H36" s="4"/>
      <c r="I36" s="4"/>
      <c r="J36" s="4"/>
      <c r="K36" s="4"/>
      <c r="L36" s="4"/>
      <c r="M36" s="4"/>
      <c r="N36" s="4"/>
      <c r="O36" s="4"/>
      <c r="P36" s="4"/>
      <c r="Q36" s="4"/>
    </row>
    <row r="37" spans="1:17" ht="54.75" hidden="1" customHeight="1" x14ac:dyDescent="0.2">
      <c r="A37" s="305" t="s">
        <v>3385</v>
      </c>
      <c r="B37" s="376" t="s">
        <v>3386</v>
      </c>
      <c r="C37" s="377"/>
      <c r="D37" s="4"/>
      <c r="E37" s="4"/>
      <c r="F37" s="4"/>
      <c r="G37" s="4"/>
      <c r="H37" s="4"/>
      <c r="I37" s="4"/>
      <c r="J37" s="4"/>
      <c r="K37" s="4"/>
      <c r="L37" s="4"/>
      <c r="M37" s="4"/>
      <c r="N37" s="4"/>
      <c r="O37" s="4"/>
      <c r="P37" s="4"/>
      <c r="Q37" s="4"/>
    </row>
    <row r="38" spans="1:17" ht="37.5" hidden="1" customHeight="1" x14ac:dyDescent="0.2">
      <c r="A38" s="305" t="s">
        <v>3387</v>
      </c>
      <c r="B38" s="376" t="s">
        <v>3388</v>
      </c>
      <c r="C38" s="377"/>
      <c r="D38" s="4"/>
      <c r="E38" s="4"/>
      <c r="F38" s="4"/>
      <c r="G38" s="4"/>
      <c r="H38" s="4"/>
      <c r="I38" s="4"/>
      <c r="J38" s="4"/>
      <c r="K38" s="4"/>
      <c r="L38" s="4"/>
      <c r="M38" s="4"/>
      <c r="N38" s="4"/>
      <c r="O38" s="4"/>
      <c r="P38" s="4"/>
      <c r="Q38" s="4"/>
    </row>
    <row r="39" spans="1:17" ht="61.5" hidden="1" customHeight="1" x14ac:dyDescent="0.2">
      <c r="A39" s="305" t="s">
        <v>3389</v>
      </c>
      <c r="B39" s="376" t="s">
        <v>3390</v>
      </c>
      <c r="C39" s="377"/>
      <c r="D39" s="4"/>
      <c r="E39" s="4"/>
      <c r="F39" s="4"/>
      <c r="G39" s="4"/>
      <c r="H39" s="4"/>
      <c r="I39" s="4"/>
      <c r="J39" s="4"/>
      <c r="K39" s="4"/>
      <c r="L39" s="4"/>
      <c r="M39" s="4"/>
      <c r="N39" s="4"/>
      <c r="O39" s="4"/>
      <c r="P39" s="4"/>
      <c r="Q39" s="4"/>
    </row>
    <row r="40" spans="1:17" ht="53.25" hidden="1" customHeight="1" x14ac:dyDescent="0.2">
      <c r="A40" s="305" t="s">
        <v>3391</v>
      </c>
      <c r="B40" s="376" t="s">
        <v>3392</v>
      </c>
      <c r="C40" s="377"/>
      <c r="D40" s="4"/>
      <c r="E40" s="4"/>
      <c r="F40" s="4"/>
      <c r="G40" s="4"/>
      <c r="H40" s="4"/>
      <c r="I40" s="4"/>
      <c r="J40" s="4"/>
      <c r="K40" s="4"/>
      <c r="L40" s="4"/>
      <c r="M40" s="4"/>
      <c r="N40" s="4"/>
      <c r="O40" s="4"/>
      <c r="P40" s="4"/>
      <c r="Q40" s="4"/>
    </row>
    <row r="41" spans="1:17" ht="73.5" hidden="1" customHeight="1" x14ac:dyDescent="0.2">
      <c r="A41" s="305" t="s">
        <v>3393</v>
      </c>
      <c r="B41" s="376" t="s">
        <v>3394</v>
      </c>
      <c r="C41" s="377"/>
      <c r="D41" s="4"/>
      <c r="E41" s="4"/>
      <c r="F41" s="4"/>
      <c r="G41" s="4"/>
      <c r="H41" s="4"/>
      <c r="I41" s="4"/>
      <c r="J41" s="4"/>
      <c r="K41" s="4"/>
      <c r="L41" s="4"/>
      <c r="M41" s="4"/>
      <c r="N41" s="4"/>
      <c r="O41" s="4"/>
      <c r="P41" s="4"/>
      <c r="Q41" s="4"/>
    </row>
    <row r="42" spans="1:17" ht="57.75" hidden="1" customHeight="1" x14ac:dyDescent="0.2">
      <c r="A42" s="305" t="s">
        <v>3395</v>
      </c>
      <c r="B42" s="376" t="s">
        <v>3396</v>
      </c>
      <c r="C42" s="377"/>
      <c r="D42" s="4"/>
      <c r="E42" s="4"/>
      <c r="F42" s="4"/>
      <c r="G42" s="4"/>
      <c r="H42" s="4"/>
      <c r="I42" s="4"/>
      <c r="J42" s="4"/>
      <c r="K42" s="4"/>
      <c r="L42" s="4"/>
      <c r="M42" s="4"/>
      <c r="N42" s="4"/>
      <c r="O42" s="4"/>
      <c r="P42" s="4"/>
      <c r="Q42" s="4"/>
    </row>
    <row r="43" spans="1:17" ht="84" hidden="1" customHeight="1" x14ac:dyDescent="0.2">
      <c r="A43" s="305" t="s">
        <v>3397</v>
      </c>
      <c r="B43" s="376" t="s">
        <v>3398</v>
      </c>
      <c r="C43" s="377"/>
      <c r="D43" s="4"/>
      <c r="E43" s="4"/>
      <c r="F43" s="4"/>
      <c r="G43" s="4"/>
      <c r="H43" s="4"/>
      <c r="I43" s="4"/>
      <c r="J43" s="4"/>
      <c r="K43" s="4"/>
      <c r="L43" s="4"/>
      <c r="M43" s="4"/>
      <c r="N43" s="4"/>
      <c r="O43" s="4"/>
      <c r="P43" s="4"/>
      <c r="Q43" s="4"/>
    </row>
    <row r="44" spans="1:17" ht="48" hidden="1" customHeight="1" x14ac:dyDescent="0.2">
      <c r="A44" s="305" t="s">
        <v>3399</v>
      </c>
      <c r="B44" s="376" t="s">
        <v>3400</v>
      </c>
      <c r="C44" s="377"/>
      <c r="D44" s="4"/>
      <c r="E44" s="4"/>
      <c r="F44" s="4"/>
      <c r="G44" s="4"/>
      <c r="H44" s="4"/>
      <c r="I44" s="4"/>
      <c r="J44" s="4"/>
      <c r="K44" s="4"/>
      <c r="L44" s="4"/>
      <c r="M44" s="4"/>
      <c r="N44" s="4"/>
      <c r="O44" s="4"/>
      <c r="P44" s="4"/>
      <c r="Q44" s="4"/>
    </row>
    <row r="45" spans="1:17" ht="57" hidden="1" customHeight="1" x14ac:dyDescent="0.2">
      <c r="A45" s="305" t="s">
        <v>3401</v>
      </c>
      <c r="B45" s="376" t="s">
        <v>3402</v>
      </c>
      <c r="C45" s="377"/>
      <c r="D45" s="4"/>
      <c r="E45" s="4"/>
      <c r="F45" s="4"/>
      <c r="G45" s="4"/>
      <c r="H45" s="4"/>
      <c r="I45" s="4"/>
      <c r="J45" s="4"/>
      <c r="K45" s="4"/>
      <c r="L45" s="4"/>
      <c r="M45" s="4"/>
      <c r="N45" s="4"/>
      <c r="O45" s="4"/>
      <c r="P45" s="4"/>
      <c r="Q45" s="4"/>
    </row>
    <row r="46" spans="1:17" ht="73.5" hidden="1" customHeight="1" x14ac:dyDescent="0.2">
      <c r="A46" s="305" t="s">
        <v>3403</v>
      </c>
      <c r="B46" s="385" t="s">
        <v>3404</v>
      </c>
      <c r="C46" s="377"/>
      <c r="D46" s="41"/>
      <c r="E46" s="4"/>
      <c r="F46" s="4"/>
      <c r="G46" s="4"/>
      <c r="H46" s="4"/>
      <c r="I46" s="4"/>
      <c r="J46" s="4"/>
      <c r="K46" s="4"/>
      <c r="L46" s="4"/>
      <c r="M46" s="4"/>
      <c r="N46" s="4"/>
      <c r="O46" s="4"/>
      <c r="P46" s="4"/>
      <c r="Q46" s="4"/>
    </row>
    <row r="47" spans="1:17" ht="66" hidden="1" customHeight="1" x14ac:dyDescent="0.2">
      <c r="A47" s="46" t="s">
        <v>3405</v>
      </c>
      <c r="B47" s="386" t="s">
        <v>3406</v>
      </c>
      <c r="C47" s="386"/>
      <c r="D47" s="4"/>
      <c r="E47" s="4"/>
      <c r="F47" s="4"/>
      <c r="G47" s="4"/>
      <c r="H47" s="4"/>
      <c r="I47" s="4"/>
      <c r="J47" s="4"/>
      <c r="K47" s="4"/>
      <c r="L47" s="4"/>
      <c r="M47" s="4"/>
      <c r="N47" s="4"/>
      <c r="O47" s="4"/>
      <c r="P47" s="4"/>
      <c r="Q47" s="4"/>
    </row>
    <row r="48" spans="1:17" ht="123.75" customHeight="1" x14ac:dyDescent="0.2">
      <c r="A48" s="267" t="s">
        <v>3407</v>
      </c>
      <c r="B48" s="384" t="s">
        <v>3408</v>
      </c>
      <c r="C48" s="383"/>
      <c r="D48" s="4"/>
      <c r="E48" s="4"/>
      <c r="F48" s="4"/>
      <c r="G48" s="4"/>
      <c r="H48" s="4"/>
      <c r="I48" s="4"/>
      <c r="J48" s="4"/>
      <c r="K48" s="4"/>
      <c r="L48" s="4"/>
      <c r="M48" s="4"/>
      <c r="N48" s="4"/>
      <c r="O48" s="4"/>
      <c r="P48" s="4"/>
      <c r="Q48" s="4"/>
    </row>
    <row r="49" spans="1:17" ht="34.5" customHeight="1" x14ac:dyDescent="0.2">
      <c r="A49" s="267" t="s">
        <v>3409</v>
      </c>
      <c r="B49" s="382" t="s">
        <v>3410</v>
      </c>
      <c r="C49" s="383"/>
      <c r="D49" s="4"/>
      <c r="E49" s="4"/>
      <c r="F49" s="4"/>
      <c r="G49" s="4"/>
      <c r="H49" s="4"/>
      <c r="I49" s="4"/>
      <c r="J49" s="4"/>
      <c r="K49" s="4"/>
      <c r="L49" s="4"/>
      <c r="M49" s="4"/>
      <c r="N49" s="4"/>
      <c r="O49" s="4"/>
      <c r="P49" s="4"/>
      <c r="Q49" s="4"/>
    </row>
    <row r="50" spans="1:17" ht="34.5" customHeight="1" x14ac:dyDescent="0.2">
      <c r="A50" s="267" t="s">
        <v>3411</v>
      </c>
      <c r="B50" s="382" t="s">
        <v>3412</v>
      </c>
      <c r="C50" s="383"/>
      <c r="D50" s="4"/>
      <c r="E50" s="4"/>
      <c r="F50" s="4"/>
      <c r="G50" s="4"/>
      <c r="H50" s="4"/>
      <c r="I50" s="4"/>
      <c r="J50" s="4"/>
      <c r="K50" s="4"/>
      <c r="L50" s="4"/>
      <c r="M50" s="4"/>
      <c r="N50" s="4"/>
      <c r="O50" s="4"/>
      <c r="P50" s="4"/>
      <c r="Q50" s="4"/>
    </row>
    <row r="51" spans="1:17" ht="31.5" customHeight="1" x14ac:dyDescent="0.2">
      <c r="A51" s="306" t="s">
        <v>3413</v>
      </c>
      <c r="B51" s="376" t="s">
        <v>3414</v>
      </c>
      <c r="C51" s="377"/>
      <c r="D51" s="4"/>
      <c r="E51" s="4"/>
      <c r="F51" s="4"/>
      <c r="G51" s="4"/>
      <c r="H51" s="4"/>
      <c r="I51" s="4"/>
      <c r="J51" s="4"/>
      <c r="K51" s="4"/>
      <c r="L51" s="4"/>
      <c r="M51" s="4"/>
      <c r="N51" s="4"/>
      <c r="O51" s="4"/>
      <c r="P51" s="4"/>
      <c r="Q51" s="4"/>
    </row>
    <row r="52" spans="1:17" ht="31.5" customHeight="1" x14ac:dyDescent="0.2">
      <c r="A52" s="306" t="s">
        <v>3415</v>
      </c>
      <c r="B52" s="376" t="s">
        <v>3416</v>
      </c>
      <c r="C52" s="377"/>
      <c r="D52" s="4"/>
      <c r="E52" s="4"/>
      <c r="F52" s="4"/>
      <c r="G52" s="4"/>
      <c r="H52" s="4"/>
      <c r="I52" s="4"/>
      <c r="J52" s="4"/>
      <c r="K52" s="4"/>
      <c r="L52" s="4"/>
      <c r="M52" s="4"/>
      <c r="N52" s="4"/>
      <c r="O52" s="4"/>
      <c r="P52" s="4"/>
      <c r="Q52" s="4"/>
    </row>
    <row r="53" spans="1:17" ht="31.5" customHeight="1" x14ac:dyDescent="0.2">
      <c r="A53" s="306" t="s">
        <v>3417</v>
      </c>
      <c r="B53" s="374" t="s">
        <v>3418</v>
      </c>
      <c r="C53" s="375"/>
      <c r="D53" s="4"/>
      <c r="E53" s="4"/>
      <c r="F53" s="4"/>
      <c r="G53" s="4"/>
      <c r="H53" s="4"/>
      <c r="I53" s="4"/>
      <c r="J53" s="4"/>
      <c r="K53" s="4"/>
      <c r="L53" s="4"/>
      <c r="M53" s="4"/>
      <c r="N53" s="4"/>
      <c r="O53" s="4"/>
      <c r="P53" s="4"/>
      <c r="Q53" s="4"/>
    </row>
    <row r="54" spans="1:17" ht="31.5" customHeight="1" x14ac:dyDescent="0.2">
      <c r="A54" s="306" t="s">
        <v>3419</v>
      </c>
      <c r="B54" s="374" t="s">
        <v>3420</v>
      </c>
      <c r="C54" s="375"/>
      <c r="D54" s="4"/>
      <c r="E54" s="4"/>
      <c r="F54" s="4"/>
      <c r="G54" s="4"/>
      <c r="H54" s="4"/>
      <c r="I54" s="4"/>
      <c r="J54" s="4"/>
      <c r="K54" s="4"/>
      <c r="L54" s="4"/>
      <c r="M54" s="4"/>
      <c r="N54" s="4"/>
      <c r="O54" s="4"/>
      <c r="P54" s="4"/>
      <c r="Q54" s="4"/>
    </row>
    <row r="55" spans="1:17" ht="54.6" customHeight="1" x14ac:dyDescent="0.2">
      <c r="A55" s="306" t="s">
        <v>3421</v>
      </c>
      <c r="B55" s="374" t="s">
        <v>3422</v>
      </c>
      <c r="C55" s="375"/>
      <c r="D55" s="4"/>
      <c r="E55" s="4"/>
      <c r="F55" s="4"/>
      <c r="G55" s="4"/>
      <c r="H55" s="4"/>
      <c r="I55" s="4"/>
      <c r="J55" s="4"/>
      <c r="K55" s="4"/>
      <c r="L55" s="4"/>
      <c r="M55" s="4"/>
      <c r="N55" s="4"/>
      <c r="O55" s="4"/>
      <c r="P55" s="4"/>
      <c r="Q55" s="4"/>
    </row>
    <row r="56" spans="1:17" ht="54.6" customHeight="1" x14ac:dyDescent="0.2">
      <c r="A56" s="306" t="s">
        <v>3423</v>
      </c>
      <c r="B56" s="374" t="s">
        <v>3424</v>
      </c>
      <c r="C56" s="375"/>
      <c r="D56" s="4"/>
      <c r="E56" s="4"/>
      <c r="F56" s="4"/>
      <c r="G56" s="4"/>
      <c r="H56" s="4"/>
      <c r="I56" s="4"/>
      <c r="J56" s="4"/>
      <c r="K56" s="4"/>
      <c r="L56" s="4"/>
      <c r="M56" s="4"/>
      <c r="N56" s="4"/>
      <c r="O56" s="4"/>
      <c r="P56" s="4"/>
      <c r="Q56" s="4"/>
    </row>
    <row r="57" spans="1:17" ht="54" customHeight="1" x14ac:dyDescent="0.2">
      <c r="A57" s="306" t="s">
        <v>3425</v>
      </c>
      <c r="B57" s="374" t="s">
        <v>3426</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24512</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1465809020.2699997</v>
      </c>
      <c r="I16" s="170">
        <f>'PR-RAS'!E6</f>
        <v>1611398887.5700002</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1162288742.01</v>
      </c>
      <c r="I17" s="170">
        <f>'PR-RAS'!E151</f>
        <v>1543103140.95</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61440644.939999759</v>
      </c>
      <c r="I18" s="170">
        <f>'PR-RAS'!E645</f>
        <v>135773189.96000028</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2257324742.7199998</v>
      </c>
      <c r="I20" s="173">
        <f>BILANCA!E7</f>
        <v>2524779443.0699997</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803240057.70000005</v>
      </c>
      <c r="I21" s="175">
        <f>BILANCA!E68</f>
        <v>887763450.55999994</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343358594.57999998</v>
      </c>
      <c r="I22" s="175">
        <f>BILANCA!E176</f>
        <v>305303002.82999998</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2717206205.8400002</v>
      </c>
      <c r="I23" s="177">
        <f>BILANCA!E237</f>
        <v>3107239890.8000002</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152653884.13000003</v>
      </c>
      <c r="I24" s="173">
        <f>'RAS-funkcijski'!E5</f>
        <v>181315431.10000002</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180098579.77999997</v>
      </c>
      <c r="I25" s="175">
        <f>'RAS-funkcijski'!E35</f>
        <v>243351357.04999998</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171988625.34</v>
      </c>
      <c r="I26" s="175">
        <f>'RAS-funkcijski'!E88</f>
        <v>236674282.33000001</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102628764.73</v>
      </c>
      <c r="I27" s="175">
        <f>'RAS-funkcijski'!E114</f>
        <v>106746398.84</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917556689.93000007</v>
      </c>
      <c r="I28" s="179">
        <f>'RAS-funkcijski'!E141</f>
        <v>1289969065.3499999</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372909511.41000003</v>
      </c>
      <c r="I29" s="173">
        <f>'P-VRIO'!E5</f>
        <v>27386236.52</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365771616.78000003</v>
      </c>
      <c r="I30" s="175">
        <f>'P-VRIO'!E22</f>
        <v>27325466.359999999</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343358525.41000003</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305302301.78000021</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3120423.7800000003</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302181878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56" zoomScaleNormal="100" workbookViewId="0">
      <selection activeCell="E151" sqref="E15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1465809020.2699997</v>
      </c>
      <c r="E6" s="51">
        <f>E7+E44+E50+E82+E106+E124+E133+E139</f>
        <v>1611398887.5700002</v>
      </c>
      <c r="F6" s="52">
        <f t="shared" ref="F6:F131" si="0">IF(D6&lt;&gt;0,IF(E6/D6&gt;=100,"&gt;&gt;100",E6/D6*100),"-")</f>
        <v>109.93238991483236</v>
      </c>
    </row>
    <row r="7" spans="1:25" ht="12.75" customHeight="1" x14ac:dyDescent="0.2">
      <c r="A7" s="53">
        <v>61</v>
      </c>
      <c r="B7" s="294" t="s">
        <v>60</v>
      </c>
      <c r="C7" s="50" t="s">
        <v>61</v>
      </c>
      <c r="D7" s="51">
        <f t="shared" ref="D7:E7" si="1">D8+D17+D23+D29+D37+D40</f>
        <v>1064521054.3</v>
      </c>
      <c r="E7" s="51">
        <f t="shared" si="1"/>
        <v>1274298452.22</v>
      </c>
      <c r="F7" s="52">
        <f t="shared" si="0"/>
        <v>119.70627044647266</v>
      </c>
    </row>
    <row r="8" spans="1:25" ht="12.75" customHeight="1" x14ac:dyDescent="0.2">
      <c r="A8" s="53">
        <v>611</v>
      </c>
      <c r="B8" s="85" t="s">
        <v>62</v>
      </c>
      <c r="C8" s="50" t="s">
        <v>63</v>
      </c>
      <c r="D8" s="51">
        <f t="shared" ref="D8:E8" si="2">SUM(D9:D14)-D15-D16</f>
        <v>1004295089.39</v>
      </c>
      <c r="E8" s="51">
        <f t="shared" si="2"/>
        <v>1209441868.1599998</v>
      </c>
      <c r="F8" s="52">
        <f t="shared" si="0"/>
        <v>120.42694233371232</v>
      </c>
    </row>
    <row r="9" spans="1:25" ht="12.75" customHeight="1" x14ac:dyDescent="0.2">
      <c r="A9" s="53">
        <v>6111</v>
      </c>
      <c r="B9" s="85" t="s">
        <v>64</v>
      </c>
      <c r="C9" s="50" t="s">
        <v>65</v>
      </c>
      <c r="D9" s="242">
        <v>850379494.55999994</v>
      </c>
      <c r="E9" s="242">
        <v>1044858882.1</v>
      </c>
      <c r="F9" s="52">
        <f t="shared" si="0"/>
        <v>122.8697174360521</v>
      </c>
    </row>
    <row r="10" spans="1:25" ht="12.75" customHeight="1" x14ac:dyDescent="0.2">
      <c r="A10" s="53">
        <v>6112</v>
      </c>
      <c r="B10" s="85" t="s">
        <v>66</v>
      </c>
      <c r="C10" s="50" t="s">
        <v>67</v>
      </c>
      <c r="D10" s="242">
        <v>68598439.150000006</v>
      </c>
      <c r="E10" s="242">
        <v>65963436.299999997</v>
      </c>
      <c r="F10" s="52">
        <f t="shared" si="0"/>
        <v>96.158800575275166</v>
      </c>
    </row>
    <row r="11" spans="1:25" ht="12.75" customHeight="1" x14ac:dyDescent="0.2">
      <c r="A11" s="53">
        <v>6113</v>
      </c>
      <c r="B11" s="85" t="s">
        <v>68</v>
      </c>
      <c r="C11" s="50" t="s">
        <v>69</v>
      </c>
      <c r="D11" s="242">
        <v>26475301.879999999</v>
      </c>
      <c r="E11" s="242">
        <v>32957636.059999999</v>
      </c>
      <c r="F11" s="52">
        <f t="shared" si="0"/>
        <v>124.48445804086144</v>
      </c>
    </row>
    <row r="12" spans="1:25" ht="12.75" customHeight="1" x14ac:dyDescent="0.2">
      <c r="A12" s="53">
        <v>6114</v>
      </c>
      <c r="B12" s="85" t="s">
        <v>70</v>
      </c>
      <c r="C12" s="50" t="s">
        <v>71</v>
      </c>
      <c r="D12" s="242">
        <v>125435321.89</v>
      </c>
      <c r="E12" s="242">
        <v>138805048.96000001</v>
      </c>
      <c r="F12" s="52">
        <f t="shared" si="0"/>
        <v>110.65866206468107</v>
      </c>
    </row>
    <row r="13" spans="1:25" ht="12.75" customHeight="1" x14ac:dyDescent="0.2">
      <c r="A13" s="53">
        <v>6115</v>
      </c>
      <c r="B13" s="85" t="s">
        <v>72</v>
      </c>
      <c r="C13" s="50" t="s">
        <v>73</v>
      </c>
      <c r="D13" s="242">
        <v>15328773.310000001</v>
      </c>
      <c r="E13" s="242">
        <v>20485064.07</v>
      </c>
      <c r="F13" s="52">
        <f t="shared" si="0"/>
        <v>133.63798691338334</v>
      </c>
    </row>
    <row r="14" spans="1:25" ht="12.75" customHeight="1" x14ac:dyDescent="0.2">
      <c r="A14" s="53">
        <v>6116</v>
      </c>
      <c r="B14" s="85" t="s">
        <v>74</v>
      </c>
      <c r="C14" s="50" t="s">
        <v>75</v>
      </c>
      <c r="D14" s="242">
        <v>590391.44999999995</v>
      </c>
      <c r="E14" s="242">
        <v>334768.58</v>
      </c>
      <c r="F14" s="52">
        <f t="shared" si="0"/>
        <v>56.702816411043898</v>
      </c>
    </row>
    <row r="15" spans="1:25" ht="12.75" customHeight="1" x14ac:dyDescent="0.2">
      <c r="A15" s="53">
        <v>6117</v>
      </c>
      <c r="B15" s="85" t="s">
        <v>76</v>
      </c>
      <c r="C15" s="50" t="s">
        <v>77</v>
      </c>
      <c r="D15" s="242">
        <v>82512632.849999994</v>
      </c>
      <c r="E15" s="242">
        <v>93962967.909999996</v>
      </c>
      <c r="F15" s="52">
        <f t="shared" si="0"/>
        <v>113.87706907961064</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48436474.030000001</v>
      </c>
      <c r="E23" s="51">
        <f t="shared" si="4"/>
        <v>51932823.18</v>
      </c>
      <c r="F23" s="52">
        <f t="shared" si="0"/>
        <v>107.21842210858385</v>
      </c>
    </row>
    <row r="24" spans="1:6" ht="12.75" customHeight="1" x14ac:dyDescent="0.2">
      <c r="A24" s="53">
        <v>6131</v>
      </c>
      <c r="B24" s="85" t="s">
        <v>94</v>
      </c>
      <c r="C24" s="50" t="s">
        <v>95</v>
      </c>
      <c r="D24" s="242">
        <v>78451.67</v>
      </c>
      <c r="E24" s="242">
        <v>422855.65</v>
      </c>
      <c r="F24" s="52">
        <f t="shared" si="0"/>
        <v>539.0014642135726</v>
      </c>
    </row>
    <row r="25" spans="1:6" ht="12.75" customHeight="1" x14ac:dyDescent="0.2">
      <c r="A25" s="53">
        <v>6132</v>
      </c>
      <c r="B25" s="85" t="s">
        <v>96</v>
      </c>
      <c r="C25" s="50" t="s">
        <v>97</v>
      </c>
      <c r="D25" s="242">
        <v>432388.04</v>
      </c>
      <c r="E25" s="242">
        <v>545370.42000000004</v>
      </c>
      <c r="F25" s="52">
        <f t="shared" si="0"/>
        <v>126.1298578008772</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47925634.32</v>
      </c>
      <c r="E27" s="242">
        <v>50964597.109999999</v>
      </c>
      <c r="F27" s="52">
        <f t="shared" si="0"/>
        <v>106.34099648991354</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11789490.879999999</v>
      </c>
      <c r="E29" s="51">
        <f t="shared" si="5"/>
        <v>12923760.880000001</v>
      </c>
      <c r="F29" s="52">
        <f t="shared" si="0"/>
        <v>109.62102614561759</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58408.33</v>
      </c>
      <c r="E31" s="242">
        <v>41066.879999999997</v>
      </c>
      <c r="F31" s="52">
        <f t="shared" si="0"/>
        <v>70.309971197601428</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11708249.1</v>
      </c>
      <c r="E33" s="242">
        <v>12859978.810000001</v>
      </c>
      <c r="F33" s="52">
        <f t="shared" si="0"/>
        <v>109.83690815051075</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22833.45</v>
      </c>
      <c r="E35" s="242">
        <v>22715.19</v>
      </c>
      <c r="F35" s="52">
        <f t="shared" si="0"/>
        <v>99.482075639029574</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195310809.52999997</v>
      </c>
      <c r="E50" s="51">
        <f>E51+E54+E59+E62+E65+E68+E71+E74+E77</f>
        <v>101794736.64000002</v>
      </c>
      <c r="F50" s="52">
        <f t="shared" si="0"/>
        <v>52.11935626346591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1388605.33</v>
      </c>
      <c r="E54" s="51">
        <f t="shared" si="11"/>
        <v>1250459.3400000001</v>
      </c>
      <c r="F54" s="52">
        <f t="shared" si="0"/>
        <v>90.051457601707469</v>
      </c>
    </row>
    <row r="55" spans="1:6" ht="12.75" customHeight="1" x14ac:dyDescent="0.2">
      <c r="A55" s="53">
        <v>6321</v>
      </c>
      <c r="B55" s="86" t="s">
        <v>156</v>
      </c>
      <c r="C55" s="50" t="s">
        <v>157</v>
      </c>
      <c r="D55" s="242">
        <v>3251.1</v>
      </c>
      <c r="E55" s="242">
        <v>357688.44</v>
      </c>
      <c r="F55" s="52" t="str">
        <f t="shared" si="0"/>
        <v>&gt;&gt;100</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1385354.23</v>
      </c>
      <c r="E57" s="242">
        <v>892770.9</v>
      </c>
      <c r="F57" s="52">
        <f t="shared" si="0"/>
        <v>64.443510595842341</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9802061.6799999997</v>
      </c>
      <c r="E59" s="51">
        <f t="shared" si="12"/>
        <v>31541161.130000003</v>
      </c>
      <c r="F59" s="52">
        <f t="shared" si="0"/>
        <v>321.78088814066717</v>
      </c>
    </row>
    <row r="60" spans="1:6" ht="24" x14ac:dyDescent="0.2">
      <c r="A60" s="53">
        <v>6331</v>
      </c>
      <c r="B60" s="86" t="s">
        <v>166</v>
      </c>
      <c r="C60" s="50" t="s">
        <v>167</v>
      </c>
      <c r="D60" s="242">
        <v>8963498.2400000002</v>
      </c>
      <c r="E60" s="242">
        <v>17549644.940000001</v>
      </c>
      <c r="F60" s="52">
        <f t="shared" si="0"/>
        <v>195.79013092995265</v>
      </c>
    </row>
    <row r="61" spans="1:6" ht="24" x14ac:dyDescent="0.2">
      <c r="A61" s="53">
        <v>6332</v>
      </c>
      <c r="B61" s="86" t="s">
        <v>168</v>
      </c>
      <c r="C61" s="50" t="s">
        <v>169</v>
      </c>
      <c r="D61" s="242">
        <v>838563.44</v>
      </c>
      <c r="E61" s="242">
        <v>13991516.189999999</v>
      </c>
      <c r="F61" s="52">
        <f t="shared" si="0"/>
        <v>1668.5101594698669</v>
      </c>
    </row>
    <row r="62" spans="1:6" ht="12.75" customHeight="1" x14ac:dyDescent="0.2">
      <c r="A62" s="53">
        <v>634</v>
      </c>
      <c r="B62" s="85" t="s">
        <v>170</v>
      </c>
      <c r="C62" s="50" t="s">
        <v>171</v>
      </c>
      <c r="D62" s="51">
        <f t="shared" ref="D62:E62" si="13">SUM(D63:D64)</f>
        <v>0</v>
      </c>
      <c r="E62" s="51">
        <f t="shared" si="13"/>
        <v>417907.48</v>
      </c>
      <c r="F62" s="52" t="str">
        <f t="shared" si="0"/>
        <v>-</v>
      </c>
    </row>
    <row r="63" spans="1:6" ht="12.75" customHeight="1" x14ac:dyDescent="0.2">
      <c r="A63" s="53">
        <v>6341</v>
      </c>
      <c r="B63" s="85" t="s">
        <v>172</v>
      </c>
      <c r="C63" s="50" t="s">
        <v>173</v>
      </c>
      <c r="D63" s="242">
        <v>0</v>
      </c>
      <c r="E63" s="242">
        <v>5700</v>
      </c>
      <c r="F63" s="52" t="str">
        <f t="shared" si="0"/>
        <v>-</v>
      </c>
    </row>
    <row r="64" spans="1:6" ht="12.75" customHeight="1" x14ac:dyDescent="0.2">
      <c r="A64" s="53">
        <v>6342</v>
      </c>
      <c r="B64" s="85" t="s">
        <v>174</v>
      </c>
      <c r="C64" s="50" t="s">
        <v>175</v>
      </c>
      <c r="D64" s="242">
        <v>0</v>
      </c>
      <c r="E64" s="242">
        <v>412207.48</v>
      </c>
      <c r="F64" s="52" t="str">
        <f t="shared" si="0"/>
        <v>-</v>
      </c>
    </row>
    <row r="65" spans="1:6" ht="12.75" customHeight="1" x14ac:dyDescent="0.2">
      <c r="A65" s="53">
        <v>635</v>
      </c>
      <c r="B65" s="85" t="s">
        <v>176</v>
      </c>
      <c r="C65" s="50" t="s">
        <v>177</v>
      </c>
      <c r="D65" s="51">
        <f t="shared" ref="D65:E65" si="14">SUM(D66:D67)</f>
        <v>42504018.280000001</v>
      </c>
      <c r="E65" s="51">
        <f t="shared" si="14"/>
        <v>42349590.380000003</v>
      </c>
      <c r="F65" s="52">
        <f t="shared" si="0"/>
        <v>99.636674586899787</v>
      </c>
    </row>
    <row r="66" spans="1:6" ht="12.75" customHeight="1" x14ac:dyDescent="0.2">
      <c r="A66" s="53">
        <v>6351</v>
      </c>
      <c r="B66" s="85" t="s">
        <v>178</v>
      </c>
      <c r="C66" s="50" t="s">
        <v>179</v>
      </c>
      <c r="D66" s="242">
        <v>42504018.280000001</v>
      </c>
      <c r="E66" s="242">
        <v>42349590.380000003</v>
      </c>
      <c r="F66" s="52">
        <f t="shared" si="0"/>
        <v>99.636674586899787</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141576871.22999999</v>
      </c>
      <c r="E74" s="51">
        <f t="shared" si="17"/>
        <v>24778368.530000001</v>
      </c>
      <c r="F74" s="52">
        <f t="shared" si="0"/>
        <v>17.501706539160679</v>
      </c>
    </row>
    <row r="75" spans="1:6" ht="12.75" customHeight="1" x14ac:dyDescent="0.2">
      <c r="A75" s="53" t="s">
        <v>196</v>
      </c>
      <c r="B75" s="85" t="s">
        <v>197</v>
      </c>
      <c r="C75" s="50" t="s">
        <v>196</v>
      </c>
      <c r="D75" s="242">
        <v>4377999.9800000004</v>
      </c>
      <c r="E75" s="242">
        <v>4555738.42</v>
      </c>
      <c r="F75" s="52">
        <f t="shared" si="0"/>
        <v>104.05980906377252</v>
      </c>
    </row>
    <row r="76" spans="1:6" ht="12.75" customHeight="1" x14ac:dyDescent="0.2">
      <c r="A76" s="53" t="s">
        <v>198</v>
      </c>
      <c r="B76" s="85" t="s">
        <v>199</v>
      </c>
      <c r="C76" s="50" t="s">
        <v>198</v>
      </c>
      <c r="D76" s="242">
        <v>137198871.25</v>
      </c>
      <c r="E76" s="242">
        <v>20222630.109999999</v>
      </c>
      <c r="F76" s="52">
        <f t="shared" si="0"/>
        <v>14.739647582924265</v>
      </c>
    </row>
    <row r="77" spans="1:6" ht="24" x14ac:dyDescent="0.2">
      <c r="A77" s="53" t="s">
        <v>200</v>
      </c>
      <c r="B77" s="85" t="s">
        <v>201</v>
      </c>
      <c r="C77" s="50" t="s">
        <v>200</v>
      </c>
      <c r="D77" s="51">
        <f t="shared" ref="D77:E77" si="18">SUM(D78:D81)</f>
        <v>39253.01</v>
      </c>
      <c r="E77" s="51">
        <f t="shared" si="18"/>
        <v>1457249.78</v>
      </c>
      <c r="F77" s="52">
        <f t="shared" si="0"/>
        <v>3712.4535927308498</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v>1041641.43</v>
      </c>
      <c r="F79" s="52" t="str">
        <f t="shared" si="0"/>
        <v>-</v>
      </c>
    </row>
    <row r="80" spans="1:6" ht="24" x14ac:dyDescent="0.2">
      <c r="A80" s="53">
        <v>6393</v>
      </c>
      <c r="B80" s="85" t="s">
        <v>206</v>
      </c>
      <c r="C80" s="50" t="s">
        <v>207</v>
      </c>
      <c r="D80" s="242">
        <v>20055.95</v>
      </c>
      <c r="E80" s="242">
        <v>307771.07</v>
      </c>
      <c r="F80" s="52">
        <f t="shared" si="0"/>
        <v>1534.5624116533995</v>
      </c>
    </row>
    <row r="81" spans="1:6" ht="24" x14ac:dyDescent="0.2">
      <c r="A81" s="53">
        <v>6394</v>
      </c>
      <c r="B81" s="85" t="s">
        <v>208</v>
      </c>
      <c r="C81" s="50" t="s">
        <v>209</v>
      </c>
      <c r="D81" s="242">
        <v>19197.060000000001</v>
      </c>
      <c r="E81" s="242">
        <v>107837.28</v>
      </c>
      <c r="F81" s="52">
        <f t="shared" si="0"/>
        <v>561.73851621029462</v>
      </c>
    </row>
    <row r="82" spans="1:6" ht="12.75" customHeight="1" x14ac:dyDescent="0.2">
      <c r="A82" s="53">
        <v>64</v>
      </c>
      <c r="B82" s="85" t="s">
        <v>210</v>
      </c>
      <c r="C82" s="50" t="s">
        <v>211</v>
      </c>
      <c r="D82" s="51">
        <f t="shared" ref="D82:E82" si="19">D83+D91+D98</f>
        <v>64735205.120000005</v>
      </c>
      <c r="E82" s="51">
        <f t="shared" si="19"/>
        <v>71101426.560000002</v>
      </c>
      <c r="F82" s="52">
        <f t="shared" si="0"/>
        <v>109.83424927471674</v>
      </c>
    </row>
    <row r="83" spans="1:6" ht="12.75" customHeight="1" x14ac:dyDescent="0.2">
      <c r="A83" s="53">
        <v>641</v>
      </c>
      <c r="B83" s="85" t="s">
        <v>212</v>
      </c>
      <c r="C83" s="50" t="s">
        <v>213</v>
      </c>
      <c r="D83" s="51">
        <f t="shared" ref="D83:E83" si="20">SUM(D84:D90)</f>
        <v>2474572.52</v>
      </c>
      <c r="E83" s="51">
        <f t="shared" si="20"/>
        <v>5114077.6999999993</v>
      </c>
      <c r="F83" s="52">
        <f t="shared" si="0"/>
        <v>206.66509704876214</v>
      </c>
    </row>
    <row r="84" spans="1:6" ht="12.75" customHeight="1" x14ac:dyDescent="0.2">
      <c r="A84" s="53">
        <v>6412</v>
      </c>
      <c r="B84" s="85" t="s">
        <v>214</v>
      </c>
      <c r="C84" s="50" t="s">
        <v>215</v>
      </c>
      <c r="D84" s="242">
        <v>15131.87</v>
      </c>
      <c r="E84" s="242">
        <v>10850.81</v>
      </c>
      <c r="F84" s="52">
        <f t="shared" si="0"/>
        <v>71.708321575588471</v>
      </c>
    </row>
    <row r="85" spans="1:6" ht="12.75" customHeight="1" x14ac:dyDescent="0.2">
      <c r="A85" s="53">
        <v>6413</v>
      </c>
      <c r="B85" s="85" t="s">
        <v>216</v>
      </c>
      <c r="C85" s="50" t="s">
        <v>217</v>
      </c>
      <c r="D85" s="242">
        <v>700124.51</v>
      </c>
      <c r="E85" s="242">
        <v>4192562.57</v>
      </c>
      <c r="F85" s="52">
        <f t="shared" si="0"/>
        <v>598.83099507543307</v>
      </c>
    </row>
    <row r="86" spans="1:6" ht="12.75" customHeight="1" x14ac:dyDescent="0.2">
      <c r="A86" s="53">
        <v>6414</v>
      </c>
      <c r="B86" s="85" t="s">
        <v>218</v>
      </c>
      <c r="C86" s="50" t="s">
        <v>219</v>
      </c>
      <c r="D86" s="242">
        <v>159210.09</v>
      </c>
      <c r="E86" s="242">
        <v>903415.3</v>
      </c>
      <c r="F86" s="52">
        <f t="shared" si="0"/>
        <v>567.43595836168424</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163.4</v>
      </c>
      <c r="E88" s="242">
        <v>1562.1</v>
      </c>
      <c r="F88" s="52">
        <f t="shared" si="0"/>
        <v>955.99755201958385</v>
      </c>
    </row>
    <row r="89" spans="1:6" ht="24" x14ac:dyDescent="0.2">
      <c r="A89" s="53">
        <v>6417</v>
      </c>
      <c r="B89" s="85" t="s">
        <v>224</v>
      </c>
      <c r="C89" s="50" t="s">
        <v>225</v>
      </c>
      <c r="D89" s="242">
        <v>1599942.65</v>
      </c>
      <c r="E89" s="242">
        <v>5686.92</v>
      </c>
      <c r="F89" s="52">
        <f t="shared" si="0"/>
        <v>0.35544524049033888</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62250771.539999999</v>
      </c>
      <c r="E91" s="51">
        <f t="shared" si="21"/>
        <v>65984594.890000001</v>
      </c>
      <c r="F91" s="52">
        <f t="shared" si="0"/>
        <v>105.99803545824453</v>
      </c>
    </row>
    <row r="92" spans="1:6" ht="12.75" customHeight="1" x14ac:dyDescent="0.2">
      <c r="A92" s="53">
        <v>6421</v>
      </c>
      <c r="B92" s="85" t="s">
        <v>230</v>
      </c>
      <c r="C92" s="50" t="s">
        <v>231</v>
      </c>
      <c r="D92" s="242">
        <v>5523538.5599999996</v>
      </c>
      <c r="E92" s="242">
        <v>4733229.45</v>
      </c>
      <c r="F92" s="52">
        <f t="shared" si="0"/>
        <v>85.6919780424236</v>
      </c>
    </row>
    <row r="93" spans="1:6" ht="12.75" customHeight="1" x14ac:dyDescent="0.2">
      <c r="A93" s="53">
        <v>6422</v>
      </c>
      <c r="B93" s="85" t="s">
        <v>232</v>
      </c>
      <c r="C93" s="50" t="s">
        <v>233</v>
      </c>
      <c r="D93" s="242">
        <v>17458559.75</v>
      </c>
      <c r="E93" s="242">
        <v>19779320.690000001</v>
      </c>
      <c r="F93" s="52">
        <f t="shared" si="0"/>
        <v>113.29296902626807</v>
      </c>
    </row>
    <row r="94" spans="1:6" ht="12.75" customHeight="1" x14ac:dyDescent="0.2">
      <c r="A94" s="53">
        <v>6423</v>
      </c>
      <c r="B94" s="85" t="s">
        <v>234</v>
      </c>
      <c r="C94" s="50" t="s">
        <v>235</v>
      </c>
      <c r="D94" s="242">
        <v>5962282.8399999999</v>
      </c>
      <c r="E94" s="242">
        <v>7137961.8099999996</v>
      </c>
      <c r="F94" s="52">
        <f t="shared" si="0"/>
        <v>119.71860445989844</v>
      </c>
    </row>
    <row r="95" spans="1:6" ht="12.75" customHeight="1" x14ac:dyDescent="0.2">
      <c r="A95" s="53">
        <v>6424</v>
      </c>
      <c r="B95" s="85" t="s">
        <v>236</v>
      </c>
      <c r="C95" s="50" t="s">
        <v>237</v>
      </c>
      <c r="D95" s="242">
        <v>32884602.539999999</v>
      </c>
      <c r="E95" s="242">
        <v>34193858.890000001</v>
      </c>
      <c r="F95" s="52">
        <f t="shared" si="0"/>
        <v>103.98136589428884</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421787.85</v>
      </c>
      <c r="E97" s="242">
        <v>140224.04999999999</v>
      </c>
      <c r="F97" s="52">
        <f t="shared" si="0"/>
        <v>33.245161044823831</v>
      </c>
    </row>
    <row r="98" spans="1:6" ht="12.75" customHeight="1" x14ac:dyDescent="0.2">
      <c r="A98" s="53">
        <v>643</v>
      </c>
      <c r="B98" s="85" t="s">
        <v>242</v>
      </c>
      <c r="C98" s="50" t="s">
        <v>243</v>
      </c>
      <c r="D98" s="51">
        <f t="shared" ref="D98:E98" si="22">SUM(D99:D105)</f>
        <v>9861.06</v>
      </c>
      <c r="E98" s="51">
        <f t="shared" si="22"/>
        <v>2753.97</v>
      </c>
      <c r="F98" s="52">
        <f t="shared" si="0"/>
        <v>27.927727850758437</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3744.32</v>
      </c>
      <c r="E100" s="242">
        <v>2753.97</v>
      </c>
      <c r="F100" s="52">
        <f t="shared" si="0"/>
        <v>73.550604649175284</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6116.74</v>
      </c>
      <c r="E102" s="242"/>
      <c r="F102" s="52">
        <f t="shared" si="0"/>
        <v>0</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129217659.32000001</v>
      </c>
      <c r="E106" s="51">
        <f t="shared" si="23"/>
        <v>153559842.75999999</v>
      </c>
      <c r="F106" s="52">
        <f t="shared" si="0"/>
        <v>118.83812442362695</v>
      </c>
    </row>
    <row r="107" spans="1:6" ht="12.75" customHeight="1" x14ac:dyDescent="0.2">
      <c r="A107" s="53">
        <v>651</v>
      </c>
      <c r="B107" s="85" t="s">
        <v>260</v>
      </c>
      <c r="C107" s="50" t="s">
        <v>261</v>
      </c>
      <c r="D107" s="51">
        <f t="shared" ref="D107:E107" si="24">SUM(D108:D111)</f>
        <v>2224236.33</v>
      </c>
      <c r="E107" s="51">
        <f t="shared" si="24"/>
        <v>2376623.5499999998</v>
      </c>
      <c r="F107" s="52">
        <f t="shared" si="0"/>
        <v>106.85121531127943</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1061286.8400000001</v>
      </c>
      <c r="E109" s="242">
        <v>1280326.24</v>
      </c>
      <c r="F109" s="52">
        <f t="shared" si="0"/>
        <v>120.63903854682678</v>
      </c>
    </row>
    <row r="110" spans="1:6" ht="12.75" customHeight="1" x14ac:dyDescent="0.2">
      <c r="A110" s="53">
        <v>6513</v>
      </c>
      <c r="B110" s="85" t="s">
        <v>266</v>
      </c>
      <c r="C110" s="50" t="s">
        <v>267</v>
      </c>
      <c r="D110" s="242">
        <v>548805.75</v>
      </c>
      <c r="E110" s="242">
        <v>441900.79</v>
      </c>
      <c r="F110" s="52">
        <f t="shared" si="0"/>
        <v>80.520437331423736</v>
      </c>
    </row>
    <row r="111" spans="1:6" ht="12.75" customHeight="1" x14ac:dyDescent="0.2">
      <c r="A111" s="53">
        <v>6514</v>
      </c>
      <c r="B111" s="85" t="s">
        <v>268</v>
      </c>
      <c r="C111" s="50" t="s">
        <v>269</v>
      </c>
      <c r="D111" s="242">
        <v>614143.74</v>
      </c>
      <c r="E111" s="242">
        <v>654396.52</v>
      </c>
      <c r="F111" s="52">
        <f t="shared" si="0"/>
        <v>106.55429297382402</v>
      </c>
    </row>
    <row r="112" spans="1:6" ht="12.75" customHeight="1" x14ac:dyDescent="0.2">
      <c r="A112" s="53">
        <v>652</v>
      </c>
      <c r="B112" s="85" t="s">
        <v>270</v>
      </c>
      <c r="C112" s="50" t="s">
        <v>271</v>
      </c>
      <c r="D112" s="51">
        <f t="shared" ref="D112:E112" si="25">SUM(D113:D119)</f>
        <v>1643185.6400000001</v>
      </c>
      <c r="E112" s="51">
        <f t="shared" si="25"/>
        <v>3621259.71</v>
      </c>
      <c r="F112" s="52">
        <f t="shared" si="0"/>
        <v>220.38043796439212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166357.63</v>
      </c>
      <c r="E114" s="242">
        <v>192475.16</v>
      </c>
      <c r="F114" s="52">
        <f t="shared" si="0"/>
        <v>115.69962856527832</v>
      </c>
    </row>
    <row r="115" spans="1:6" ht="12.75" customHeight="1" x14ac:dyDescent="0.2">
      <c r="A115" s="53">
        <v>6524</v>
      </c>
      <c r="B115" s="85" t="s">
        <v>276</v>
      </c>
      <c r="C115" s="50" t="s">
        <v>277</v>
      </c>
      <c r="D115" s="242">
        <v>118083.74</v>
      </c>
      <c r="E115" s="242">
        <v>57086.49</v>
      </c>
      <c r="F115" s="52">
        <f t="shared" si="0"/>
        <v>48.344073451603073</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734418.92</v>
      </c>
      <c r="E117" s="242">
        <v>1827687.14</v>
      </c>
      <c r="F117" s="52">
        <f t="shared" si="0"/>
        <v>248.86166331335798</v>
      </c>
    </row>
    <row r="118" spans="1:6" ht="12.75" customHeight="1" x14ac:dyDescent="0.2">
      <c r="A118" s="53">
        <v>6527</v>
      </c>
      <c r="B118" s="85" t="s">
        <v>282</v>
      </c>
      <c r="C118" s="50" t="s">
        <v>283</v>
      </c>
      <c r="D118" s="242">
        <v>624325.35</v>
      </c>
      <c r="E118" s="242">
        <v>1544010.92</v>
      </c>
      <c r="F118" s="52">
        <f t="shared" si="0"/>
        <v>247.30870210540067</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125350237.35000001</v>
      </c>
      <c r="E120" s="51">
        <f t="shared" si="26"/>
        <v>147561959.5</v>
      </c>
      <c r="F120" s="52">
        <f t="shared" si="0"/>
        <v>117.71972883304636</v>
      </c>
    </row>
    <row r="121" spans="1:6" ht="12.75" customHeight="1" x14ac:dyDescent="0.2">
      <c r="A121" s="53">
        <v>6531</v>
      </c>
      <c r="B121" s="85" t="s">
        <v>288</v>
      </c>
      <c r="C121" s="50" t="s">
        <v>289</v>
      </c>
      <c r="D121" s="242">
        <v>30893793.309999999</v>
      </c>
      <c r="E121" s="242">
        <v>40182970.909999996</v>
      </c>
      <c r="F121" s="52">
        <f t="shared" si="0"/>
        <v>130.06810302247084</v>
      </c>
    </row>
    <row r="122" spans="1:6" ht="12.75" customHeight="1" x14ac:dyDescent="0.2">
      <c r="A122" s="53">
        <v>6532</v>
      </c>
      <c r="B122" s="85" t="s">
        <v>290</v>
      </c>
      <c r="C122" s="50" t="s">
        <v>291</v>
      </c>
      <c r="D122" s="242">
        <v>94455889.609999999</v>
      </c>
      <c r="E122" s="242">
        <v>107378988.59</v>
      </c>
      <c r="F122" s="52">
        <f t="shared" si="0"/>
        <v>113.68162327765725</v>
      </c>
    </row>
    <row r="123" spans="1:6" ht="12.75" customHeight="1" x14ac:dyDescent="0.2">
      <c r="A123" s="53">
        <v>6533</v>
      </c>
      <c r="B123" s="85" t="s">
        <v>292</v>
      </c>
      <c r="C123" s="50" t="s">
        <v>293</v>
      </c>
      <c r="D123" s="242">
        <v>554.42999999999995</v>
      </c>
      <c r="E123" s="242"/>
      <c r="F123" s="52">
        <f t="shared" si="0"/>
        <v>0</v>
      </c>
    </row>
    <row r="124" spans="1:6" ht="24" x14ac:dyDescent="0.2">
      <c r="A124" s="53">
        <v>66</v>
      </c>
      <c r="B124" s="231" t="s">
        <v>294</v>
      </c>
      <c r="C124" s="50" t="s">
        <v>295</v>
      </c>
      <c r="D124" s="51">
        <f t="shared" ref="D124:E124" si="27">D125+D128</f>
        <v>90084.83</v>
      </c>
      <c r="E124" s="51">
        <f t="shared" si="27"/>
        <v>398966.89999999997</v>
      </c>
      <c r="F124" s="52">
        <f t="shared" si="0"/>
        <v>442.8791173830266</v>
      </c>
    </row>
    <row r="125" spans="1:6" ht="12.75" customHeight="1" x14ac:dyDescent="0.2">
      <c r="A125" s="53">
        <v>661</v>
      </c>
      <c r="B125" s="86" t="s">
        <v>296</v>
      </c>
      <c r="C125" s="50" t="s">
        <v>297</v>
      </c>
      <c r="D125" s="51">
        <f t="shared" ref="D125:E125" si="28">SUM(D126:D127)</f>
        <v>0</v>
      </c>
      <c r="E125" s="51">
        <f t="shared" si="28"/>
        <v>23699.16</v>
      </c>
      <c r="F125" s="52" t="str">
        <f t="shared" si="0"/>
        <v>-</v>
      </c>
    </row>
    <row r="126" spans="1:6" ht="12.75" customHeight="1" x14ac:dyDescent="0.2">
      <c r="A126" s="53">
        <v>6614</v>
      </c>
      <c r="B126" s="86" t="s">
        <v>298</v>
      </c>
      <c r="C126" s="50" t="s">
        <v>299</v>
      </c>
      <c r="D126" s="242">
        <v>0</v>
      </c>
      <c r="E126" s="242">
        <v>23699.16</v>
      </c>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90084.83</v>
      </c>
      <c r="E128" s="51">
        <f t="shared" si="29"/>
        <v>375267.74</v>
      </c>
      <c r="F128" s="52">
        <f t="shared" si="0"/>
        <v>416.57151376097391</v>
      </c>
    </row>
    <row r="129" spans="1:6" ht="12.75" customHeight="1" x14ac:dyDescent="0.2">
      <c r="A129" s="53">
        <v>6631</v>
      </c>
      <c r="B129" s="86" t="s">
        <v>304</v>
      </c>
      <c r="C129" s="50" t="s">
        <v>305</v>
      </c>
      <c r="D129" s="242">
        <v>90084.83</v>
      </c>
      <c r="E129" s="242">
        <v>375267.74</v>
      </c>
      <c r="F129" s="52">
        <f t="shared" si="0"/>
        <v>416.57151376097391</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11934207.17</v>
      </c>
      <c r="E139" s="51">
        <f t="shared" si="33"/>
        <v>10245462.49</v>
      </c>
      <c r="F139" s="52">
        <f t="shared" si="31"/>
        <v>85.849544457003091</v>
      </c>
    </row>
    <row r="140" spans="1:6" ht="12.75" customHeight="1" x14ac:dyDescent="0.2">
      <c r="A140" s="53">
        <v>681</v>
      </c>
      <c r="B140" s="85" t="s">
        <v>326</v>
      </c>
      <c r="C140" s="50" t="s">
        <v>327</v>
      </c>
      <c r="D140" s="51">
        <f t="shared" ref="D140:E140" si="34">SUM(D141:D149)</f>
        <v>2424201.36</v>
      </c>
      <c r="E140" s="51">
        <f t="shared" si="34"/>
        <v>3201924.26</v>
      </c>
      <c r="F140" s="52">
        <f t="shared" si="31"/>
        <v>132.08161305544354</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2424201.36</v>
      </c>
      <c r="E149" s="242">
        <v>3201924.26</v>
      </c>
      <c r="F149" s="52">
        <f t="shared" si="31"/>
        <v>132.08161305544354</v>
      </c>
    </row>
    <row r="150" spans="1:6" ht="12.75" customHeight="1" x14ac:dyDescent="0.2">
      <c r="A150" s="53">
        <v>683</v>
      </c>
      <c r="B150" s="85" t="s">
        <v>346</v>
      </c>
      <c r="C150" s="50" t="s">
        <v>347</v>
      </c>
      <c r="D150" s="242">
        <v>9510005.8100000005</v>
      </c>
      <c r="E150" s="242">
        <v>7043538.2300000004</v>
      </c>
      <c r="F150" s="52">
        <f t="shared" si="31"/>
        <v>74.064499756598991</v>
      </c>
    </row>
    <row r="151" spans="1:6" ht="12.75" customHeight="1" x14ac:dyDescent="0.2">
      <c r="A151" s="53">
        <v>3</v>
      </c>
      <c r="B151" s="85" t="s">
        <v>348</v>
      </c>
      <c r="C151" s="50" t="s">
        <v>56</v>
      </c>
      <c r="D151" s="51">
        <f t="shared" ref="D151:E151" si="35">D152+D163+D196+D215+D224+D252+D263</f>
        <v>1162288742.01</v>
      </c>
      <c r="E151" s="51">
        <f t="shared" si="35"/>
        <v>1543103140.95</v>
      </c>
      <c r="F151" s="52">
        <f t="shared" si="31"/>
        <v>132.76418201224593</v>
      </c>
    </row>
    <row r="152" spans="1:6" ht="12.75" customHeight="1" x14ac:dyDescent="0.2">
      <c r="A152" s="53">
        <v>31</v>
      </c>
      <c r="B152" s="85" t="s">
        <v>349</v>
      </c>
      <c r="C152" s="50" t="s">
        <v>350</v>
      </c>
      <c r="D152" s="51">
        <f t="shared" ref="D152:E152" si="36">D153+D158+D159</f>
        <v>84069997.600000024</v>
      </c>
      <c r="E152" s="51">
        <f t="shared" si="36"/>
        <v>98934091.659999982</v>
      </c>
      <c r="F152" s="52">
        <f t="shared" si="31"/>
        <v>117.68061672931455</v>
      </c>
    </row>
    <row r="153" spans="1:6" ht="12.75" customHeight="1" x14ac:dyDescent="0.2">
      <c r="A153" s="53">
        <v>311</v>
      </c>
      <c r="B153" s="85" t="s">
        <v>351</v>
      </c>
      <c r="C153" s="50" t="s">
        <v>352</v>
      </c>
      <c r="D153" s="51">
        <f t="shared" ref="D153:E153" si="37">SUM(D154:D157)</f>
        <v>68003795.310000017</v>
      </c>
      <c r="E153" s="51">
        <f t="shared" si="37"/>
        <v>79922520.649999991</v>
      </c>
      <c r="F153" s="52">
        <f t="shared" si="31"/>
        <v>117.52655904816436</v>
      </c>
    </row>
    <row r="154" spans="1:6" ht="12.75" customHeight="1" x14ac:dyDescent="0.2">
      <c r="A154" s="53">
        <v>3111</v>
      </c>
      <c r="B154" s="85" t="s">
        <v>353</v>
      </c>
      <c r="C154" s="50" t="s">
        <v>354</v>
      </c>
      <c r="D154" s="242">
        <v>67832490.150000006</v>
      </c>
      <c r="E154" s="242">
        <v>79508028.299999997</v>
      </c>
      <c r="F154" s="52">
        <f t="shared" si="31"/>
        <v>117.21230950563886</v>
      </c>
    </row>
    <row r="155" spans="1:6" ht="12.75" customHeight="1" x14ac:dyDescent="0.2">
      <c r="A155" s="53">
        <v>3112</v>
      </c>
      <c r="B155" s="85" t="s">
        <v>355</v>
      </c>
      <c r="C155" s="50" t="s">
        <v>356</v>
      </c>
      <c r="D155" s="242">
        <v>11506.43</v>
      </c>
      <c r="E155" s="242">
        <v>13168.35</v>
      </c>
      <c r="F155" s="52">
        <f t="shared" si="31"/>
        <v>114.44340251494165</v>
      </c>
    </row>
    <row r="156" spans="1:6" ht="12.75" customHeight="1" x14ac:dyDescent="0.2">
      <c r="A156" s="53">
        <v>3113</v>
      </c>
      <c r="B156" s="85" t="s">
        <v>357</v>
      </c>
      <c r="C156" s="50" t="s">
        <v>358</v>
      </c>
      <c r="D156" s="242">
        <v>159798.73000000001</v>
      </c>
      <c r="E156" s="242">
        <v>401324</v>
      </c>
      <c r="F156" s="52">
        <f t="shared" si="31"/>
        <v>251.14342272932956</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5263109.6500000004</v>
      </c>
      <c r="E158" s="242">
        <v>6252674.2699999996</v>
      </c>
      <c r="F158" s="52">
        <f t="shared" si="31"/>
        <v>118.80190012761751</v>
      </c>
    </row>
    <row r="159" spans="1:6" ht="12.75" customHeight="1" x14ac:dyDescent="0.2">
      <c r="A159" s="53">
        <v>313</v>
      </c>
      <c r="B159" s="85" t="s">
        <v>363</v>
      </c>
      <c r="C159" s="50" t="s">
        <v>364</v>
      </c>
      <c r="D159" s="51">
        <f t="shared" ref="D159:E159" si="38">SUM(D160:D162)</f>
        <v>10803092.640000001</v>
      </c>
      <c r="E159" s="51">
        <f t="shared" si="38"/>
        <v>12758896.74</v>
      </c>
      <c r="F159" s="52">
        <f t="shared" si="31"/>
        <v>118.10411300888373</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10803092.640000001</v>
      </c>
      <c r="E161" s="242">
        <v>12758896.74</v>
      </c>
      <c r="F161" s="52">
        <f t="shared" si="31"/>
        <v>118.10411300888373</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312258224.58999997</v>
      </c>
      <c r="E163" s="51">
        <f t="shared" si="39"/>
        <v>299337531.13999999</v>
      </c>
      <c r="F163" s="52">
        <f t="shared" si="31"/>
        <v>95.862176739470968</v>
      </c>
    </row>
    <row r="164" spans="1:6" ht="12.75" customHeight="1" x14ac:dyDescent="0.2">
      <c r="A164" s="53">
        <v>321</v>
      </c>
      <c r="B164" s="85" t="s">
        <v>372</v>
      </c>
      <c r="C164" s="50" t="s">
        <v>373</v>
      </c>
      <c r="D164" s="51">
        <f t="shared" ref="D164:E164" si="40">SUM(D165:D168)</f>
        <v>1794160.5200000003</v>
      </c>
      <c r="E164" s="51">
        <f t="shared" si="40"/>
        <v>1895071.94</v>
      </c>
      <c r="F164" s="52">
        <f t="shared" si="31"/>
        <v>105.62443654707103</v>
      </c>
    </row>
    <row r="165" spans="1:6" ht="12.75" customHeight="1" x14ac:dyDescent="0.2">
      <c r="A165" s="53">
        <v>3211</v>
      </c>
      <c r="B165" s="85" t="s">
        <v>374</v>
      </c>
      <c r="C165" s="50" t="s">
        <v>375</v>
      </c>
      <c r="D165" s="242">
        <v>176110.36</v>
      </c>
      <c r="E165" s="242">
        <v>256339.92</v>
      </c>
      <c r="F165" s="52">
        <f t="shared" si="31"/>
        <v>145.5564113320761</v>
      </c>
    </row>
    <row r="166" spans="1:6" ht="12.75" customHeight="1" x14ac:dyDescent="0.2">
      <c r="A166" s="53">
        <v>3212</v>
      </c>
      <c r="B166" s="85" t="s">
        <v>376</v>
      </c>
      <c r="C166" s="50" t="s">
        <v>377</v>
      </c>
      <c r="D166" s="242">
        <v>1527860.59</v>
      </c>
      <c r="E166" s="242">
        <v>1531106.41</v>
      </c>
      <c r="F166" s="52">
        <f t="shared" si="31"/>
        <v>100.21244215743531</v>
      </c>
    </row>
    <row r="167" spans="1:6" ht="12.75" customHeight="1" x14ac:dyDescent="0.2">
      <c r="A167" s="53">
        <v>3213</v>
      </c>
      <c r="B167" s="85" t="s">
        <v>378</v>
      </c>
      <c r="C167" s="50" t="s">
        <v>379</v>
      </c>
      <c r="D167" s="242">
        <v>78726.570000000007</v>
      </c>
      <c r="E167" s="242">
        <v>106425.61</v>
      </c>
      <c r="F167" s="52">
        <f t="shared" si="31"/>
        <v>135.18385216071269</v>
      </c>
    </row>
    <row r="168" spans="1:6" ht="12.75" customHeight="1" x14ac:dyDescent="0.2">
      <c r="A168" s="53">
        <v>3214</v>
      </c>
      <c r="B168" s="85" t="s">
        <v>380</v>
      </c>
      <c r="C168" s="50" t="s">
        <v>381</v>
      </c>
      <c r="D168" s="242">
        <v>11463</v>
      </c>
      <c r="E168" s="242">
        <v>1200</v>
      </c>
      <c r="F168" s="52">
        <f t="shared" si="31"/>
        <v>10.468463752944256</v>
      </c>
    </row>
    <row r="169" spans="1:6" ht="12.75" customHeight="1" x14ac:dyDescent="0.2">
      <c r="A169" s="53">
        <v>322</v>
      </c>
      <c r="B169" s="85" t="s">
        <v>382</v>
      </c>
      <c r="C169" s="50" t="s">
        <v>383</v>
      </c>
      <c r="D169" s="51">
        <f t="shared" ref="D169:E169" si="41">SUM(D170:D176)</f>
        <v>14116612.530000001</v>
      </c>
      <c r="E169" s="51">
        <f t="shared" si="41"/>
        <v>15331502.49</v>
      </c>
      <c r="F169" s="52">
        <f t="shared" si="31"/>
        <v>108.60610119756542</v>
      </c>
    </row>
    <row r="170" spans="1:6" ht="12.75" customHeight="1" x14ac:dyDescent="0.2">
      <c r="A170" s="53">
        <v>3221</v>
      </c>
      <c r="B170" s="85" t="s">
        <v>384</v>
      </c>
      <c r="C170" s="50" t="s">
        <v>385</v>
      </c>
      <c r="D170" s="242">
        <v>917792.55</v>
      </c>
      <c r="E170" s="242">
        <v>1295516.95</v>
      </c>
      <c r="F170" s="52">
        <f t="shared" si="31"/>
        <v>141.1557491940853</v>
      </c>
    </row>
    <row r="171" spans="1:6" ht="12.75" customHeight="1" x14ac:dyDescent="0.2">
      <c r="A171" s="53">
        <v>3222</v>
      </c>
      <c r="B171" s="85" t="s">
        <v>386</v>
      </c>
      <c r="C171" s="50" t="s">
        <v>387</v>
      </c>
      <c r="D171" s="242">
        <v>194100.91</v>
      </c>
      <c r="E171" s="242">
        <v>179687.29</v>
      </c>
      <c r="F171" s="52">
        <f t="shared" si="31"/>
        <v>92.574161553389928</v>
      </c>
    </row>
    <row r="172" spans="1:6" ht="12.75" customHeight="1" x14ac:dyDescent="0.2">
      <c r="A172" s="53">
        <v>3223</v>
      </c>
      <c r="B172" s="85" t="s">
        <v>388</v>
      </c>
      <c r="C172" s="50" t="s">
        <v>389</v>
      </c>
      <c r="D172" s="242">
        <v>12653784.859999999</v>
      </c>
      <c r="E172" s="242">
        <v>13251590.689999999</v>
      </c>
      <c r="F172" s="52">
        <f t="shared" si="31"/>
        <v>104.7243242762071</v>
      </c>
    </row>
    <row r="173" spans="1:6" ht="12.75" customHeight="1" x14ac:dyDescent="0.2">
      <c r="A173" s="53">
        <v>3224</v>
      </c>
      <c r="B173" s="85" t="s">
        <v>390</v>
      </c>
      <c r="C173" s="50" t="s">
        <v>391</v>
      </c>
      <c r="D173" s="242">
        <v>229496.39</v>
      </c>
      <c r="E173" s="242">
        <v>361540.06</v>
      </c>
      <c r="F173" s="52">
        <f t="shared" si="31"/>
        <v>157.53627322852441</v>
      </c>
    </row>
    <row r="174" spans="1:6" ht="12.75" customHeight="1" x14ac:dyDescent="0.2">
      <c r="A174" s="53">
        <v>3225</v>
      </c>
      <c r="B174" s="85" t="s">
        <v>392</v>
      </c>
      <c r="C174" s="50" t="s">
        <v>393</v>
      </c>
      <c r="D174" s="242">
        <v>51772.91</v>
      </c>
      <c r="E174" s="242">
        <v>93571.47</v>
      </c>
      <c r="F174" s="52">
        <f t="shared" si="31"/>
        <v>180.7344226932579</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69664.91</v>
      </c>
      <c r="E176" s="242">
        <v>149596.03</v>
      </c>
      <c r="F176" s="52">
        <f t="shared" si="31"/>
        <v>214.73655818976872</v>
      </c>
    </row>
    <row r="177" spans="1:6" ht="12.75" customHeight="1" x14ac:dyDescent="0.2">
      <c r="A177" s="53">
        <v>323</v>
      </c>
      <c r="B177" s="85" t="s">
        <v>398</v>
      </c>
      <c r="C177" s="50" t="s">
        <v>399</v>
      </c>
      <c r="D177" s="51">
        <f t="shared" ref="D177:E177" si="42">SUM(D178:D186)</f>
        <v>288607314.15999997</v>
      </c>
      <c r="E177" s="51">
        <f t="shared" si="42"/>
        <v>270927583.33999997</v>
      </c>
      <c r="F177" s="52">
        <f t="shared" si="31"/>
        <v>93.874122396565951</v>
      </c>
    </row>
    <row r="178" spans="1:6" ht="12.75" customHeight="1" x14ac:dyDescent="0.2">
      <c r="A178" s="53">
        <v>3231</v>
      </c>
      <c r="B178" s="85" t="s">
        <v>400</v>
      </c>
      <c r="C178" s="50" t="s">
        <v>401</v>
      </c>
      <c r="D178" s="242">
        <v>1999427.17</v>
      </c>
      <c r="E178" s="242">
        <v>2198430.41</v>
      </c>
      <c r="F178" s="52">
        <f t="shared" si="31"/>
        <v>109.95301269213023</v>
      </c>
    </row>
    <row r="179" spans="1:6" ht="12.75" customHeight="1" x14ac:dyDescent="0.2">
      <c r="A179" s="53">
        <v>3232</v>
      </c>
      <c r="B179" s="85" t="s">
        <v>402</v>
      </c>
      <c r="C179" s="50" t="s">
        <v>403</v>
      </c>
      <c r="D179" s="242">
        <v>176420387.27000001</v>
      </c>
      <c r="E179" s="242">
        <v>180145446.38</v>
      </c>
      <c r="F179" s="52">
        <f t="shared" si="31"/>
        <v>102.11146748266628</v>
      </c>
    </row>
    <row r="180" spans="1:6" ht="12.75" customHeight="1" x14ac:dyDescent="0.2">
      <c r="A180" s="53">
        <v>3233</v>
      </c>
      <c r="B180" s="85" t="s">
        <v>404</v>
      </c>
      <c r="C180" s="50" t="s">
        <v>405</v>
      </c>
      <c r="D180" s="242">
        <v>1716137.32</v>
      </c>
      <c r="E180" s="242">
        <v>2100300.6800000002</v>
      </c>
      <c r="F180" s="52">
        <f t="shared" si="31"/>
        <v>122.38535084127184</v>
      </c>
    </row>
    <row r="181" spans="1:6" ht="12.75" customHeight="1" x14ac:dyDescent="0.2">
      <c r="A181" s="53">
        <v>3234</v>
      </c>
      <c r="B181" s="85" t="s">
        <v>406</v>
      </c>
      <c r="C181" s="50" t="s">
        <v>407</v>
      </c>
      <c r="D181" s="242">
        <v>10030159.42</v>
      </c>
      <c r="E181" s="242">
        <v>13119894.32</v>
      </c>
      <c r="F181" s="52">
        <f t="shared" si="31"/>
        <v>130.80444458179906</v>
      </c>
    </row>
    <row r="182" spans="1:6" ht="12.75" customHeight="1" x14ac:dyDescent="0.2">
      <c r="A182" s="53">
        <v>3235</v>
      </c>
      <c r="B182" s="85" t="s">
        <v>408</v>
      </c>
      <c r="C182" s="50" t="s">
        <v>409</v>
      </c>
      <c r="D182" s="242">
        <v>61956461.990000002</v>
      </c>
      <c r="E182" s="242">
        <v>30719656.760000002</v>
      </c>
      <c r="F182" s="52">
        <f t="shared" si="31"/>
        <v>49.58265170945085</v>
      </c>
    </row>
    <row r="183" spans="1:6" ht="12.75" customHeight="1" x14ac:dyDescent="0.2">
      <c r="A183" s="53">
        <v>3236</v>
      </c>
      <c r="B183" s="85" t="s">
        <v>410</v>
      </c>
      <c r="C183" s="50" t="s">
        <v>411</v>
      </c>
      <c r="D183" s="242">
        <v>628057.62</v>
      </c>
      <c r="E183" s="242">
        <v>867428.77</v>
      </c>
      <c r="F183" s="52">
        <f t="shared" si="31"/>
        <v>138.11292823738052</v>
      </c>
    </row>
    <row r="184" spans="1:6" ht="12.75" customHeight="1" x14ac:dyDescent="0.2">
      <c r="A184" s="53">
        <v>3237</v>
      </c>
      <c r="B184" s="85" t="s">
        <v>412</v>
      </c>
      <c r="C184" s="50" t="s">
        <v>413</v>
      </c>
      <c r="D184" s="242">
        <v>6917098.21</v>
      </c>
      <c r="E184" s="242">
        <v>7968253.3899999997</v>
      </c>
      <c r="F184" s="52">
        <f t="shared" si="31"/>
        <v>115.19647615354589</v>
      </c>
    </row>
    <row r="185" spans="1:6" ht="12.75" customHeight="1" x14ac:dyDescent="0.2">
      <c r="A185" s="53">
        <v>3238</v>
      </c>
      <c r="B185" s="85" t="s">
        <v>414</v>
      </c>
      <c r="C185" s="50" t="s">
        <v>415</v>
      </c>
      <c r="D185" s="242">
        <v>6054573.79</v>
      </c>
      <c r="E185" s="242">
        <v>6804061.1600000001</v>
      </c>
      <c r="F185" s="52">
        <f t="shared" si="31"/>
        <v>112.37886259207686</v>
      </c>
    </row>
    <row r="186" spans="1:6" ht="12.75" customHeight="1" x14ac:dyDescent="0.2">
      <c r="A186" s="53">
        <v>3239</v>
      </c>
      <c r="B186" s="85" t="s">
        <v>416</v>
      </c>
      <c r="C186" s="50" t="s">
        <v>417</v>
      </c>
      <c r="D186" s="242">
        <v>22885011.370000001</v>
      </c>
      <c r="E186" s="242">
        <v>27004111.469999999</v>
      </c>
      <c r="F186" s="52">
        <f t="shared" si="31"/>
        <v>117.99911755953826</v>
      </c>
    </row>
    <row r="187" spans="1:6" ht="12.75" customHeight="1" x14ac:dyDescent="0.2">
      <c r="A187" s="53">
        <v>324</v>
      </c>
      <c r="B187" s="85" t="s">
        <v>418</v>
      </c>
      <c r="C187" s="50" t="s">
        <v>419</v>
      </c>
      <c r="D187" s="242">
        <v>79078.67</v>
      </c>
      <c r="E187" s="242">
        <v>68480.42</v>
      </c>
      <c r="F187" s="52">
        <f t="shared" si="31"/>
        <v>86.597839847331784</v>
      </c>
    </row>
    <row r="188" spans="1:6" ht="12.75" customHeight="1" x14ac:dyDescent="0.2">
      <c r="A188" s="53">
        <v>329</v>
      </c>
      <c r="B188" s="85" t="s">
        <v>420</v>
      </c>
      <c r="C188" s="50" t="s">
        <v>421</v>
      </c>
      <c r="D188" s="51">
        <f t="shared" ref="D188:E188" si="43">SUM(D189:D195)</f>
        <v>7661058.7100000009</v>
      </c>
      <c r="E188" s="51">
        <f t="shared" si="43"/>
        <v>11114892.949999999</v>
      </c>
      <c r="F188" s="52">
        <f t="shared" si="31"/>
        <v>145.08298879751044</v>
      </c>
    </row>
    <row r="189" spans="1:6" ht="12.75" customHeight="1" x14ac:dyDescent="0.2">
      <c r="A189" s="53">
        <v>3291</v>
      </c>
      <c r="B189" s="232" t="s">
        <v>422</v>
      </c>
      <c r="C189" s="50" t="s">
        <v>423</v>
      </c>
      <c r="D189" s="242">
        <v>3519525.91</v>
      </c>
      <c r="E189" s="242">
        <v>3596737.69</v>
      </c>
      <c r="F189" s="52">
        <f t="shared" si="31"/>
        <v>102.19381195008732</v>
      </c>
    </row>
    <row r="190" spans="1:6" ht="12.75" customHeight="1" x14ac:dyDescent="0.2">
      <c r="A190" s="53">
        <v>3292</v>
      </c>
      <c r="B190" s="85" t="s">
        <v>424</v>
      </c>
      <c r="C190" s="50" t="s">
        <v>425</v>
      </c>
      <c r="D190" s="242">
        <v>555481.65</v>
      </c>
      <c r="E190" s="242">
        <v>1590306.13</v>
      </c>
      <c r="F190" s="52">
        <f t="shared" si="31"/>
        <v>286.29318898293036</v>
      </c>
    </row>
    <row r="191" spans="1:6" ht="12.75" customHeight="1" x14ac:dyDescent="0.2">
      <c r="A191" s="53">
        <v>3293</v>
      </c>
      <c r="B191" s="85" t="s">
        <v>426</v>
      </c>
      <c r="C191" s="50" t="s">
        <v>427</v>
      </c>
      <c r="D191" s="242">
        <v>183370.58</v>
      </c>
      <c r="E191" s="242">
        <v>261709.66</v>
      </c>
      <c r="F191" s="52">
        <f t="shared" si="31"/>
        <v>142.72172777116157</v>
      </c>
    </row>
    <row r="192" spans="1:6" ht="12.75" customHeight="1" x14ac:dyDescent="0.2">
      <c r="A192" s="53">
        <v>3294</v>
      </c>
      <c r="B192" s="85" t="s">
        <v>428</v>
      </c>
      <c r="C192" s="50" t="s">
        <v>429</v>
      </c>
      <c r="D192" s="242">
        <v>121002.49</v>
      </c>
      <c r="E192" s="242">
        <v>145774.85</v>
      </c>
      <c r="F192" s="52">
        <f t="shared" si="31"/>
        <v>120.47260349766356</v>
      </c>
    </row>
    <row r="193" spans="1:6" ht="12.75" customHeight="1" x14ac:dyDescent="0.2">
      <c r="A193" s="53">
        <v>3295</v>
      </c>
      <c r="B193" s="85" t="s">
        <v>430</v>
      </c>
      <c r="C193" s="50" t="s">
        <v>431</v>
      </c>
      <c r="D193" s="242">
        <v>307767.49</v>
      </c>
      <c r="E193" s="242">
        <v>722335.16</v>
      </c>
      <c r="F193" s="52">
        <f t="shared" si="31"/>
        <v>234.70157942932829</v>
      </c>
    </row>
    <row r="194" spans="1:6" ht="12.75" customHeight="1" x14ac:dyDescent="0.2">
      <c r="A194" s="53" t="s">
        <v>432</v>
      </c>
      <c r="B194" s="85" t="s">
        <v>433</v>
      </c>
      <c r="C194" s="50" t="s">
        <v>432</v>
      </c>
      <c r="D194" s="242">
        <v>46701.73</v>
      </c>
      <c r="E194" s="242">
        <v>206742.68</v>
      </c>
      <c r="F194" s="52">
        <f t="shared" si="31"/>
        <v>442.6874122222024</v>
      </c>
    </row>
    <row r="195" spans="1:6" ht="12.75" customHeight="1" x14ac:dyDescent="0.2">
      <c r="A195" s="53">
        <v>3299</v>
      </c>
      <c r="B195" s="85" t="s">
        <v>434</v>
      </c>
      <c r="C195" s="50" t="s">
        <v>435</v>
      </c>
      <c r="D195" s="242">
        <v>2927208.86</v>
      </c>
      <c r="E195" s="242">
        <v>4591286.78</v>
      </c>
      <c r="F195" s="52">
        <f t="shared" si="31"/>
        <v>156.84862268420437</v>
      </c>
    </row>
    <row r="196" spans="1:6" ht="12.75" customHeight="1" x14ac:dyDescent="0.2">
      <c r="A196" s="53">
        <v>34</v>
      </c>
      <c r="B196" s="232" t="s">
        <v>436</v>
      </c>
      <c r="C196" s="50" t="s">
        <v>437</v>
      </c>
      <c r="D196" s="51">
        <f t="shared" ref="D196:E196" si="44">D197+D202+D210</f>
        <v>7279498.79</v>
      </c>
      <c r="E196" s="51">
        <f t="shared" si="44"/>
        <v>8552176.1600000001</v>
      </c>
      <c r="F196" s="52">
        <f t="shared" si="31"/>
        <v>117.48303566927305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5528296.96</v>
      </c>
      <c r="E202" s="51">
        <f t="shared" si="46"/>
        <v>5432860.4900000002</v>
      </c>
      <c r="F202" s="52">
        <f t="shared" si="31"/>
        <v>98.273673236251042</v>
      </c>
    </row>
    <row r="203" spans="1:6" ht="24" x14ac:dyDescent="0.2">
      <c r="A203" s="53">
        <v>3421</v>
      </c>
      <c r="B203" s="85" t="s">
        <v>450</v>
      </c>
      <c r="C203" s="50" t="s">
        <v>451</v>
      </c>
      <c r="D203" s="242">
        <v>804558.34</v>
      </c>
      <c r="E203" s="242"/>
      <c r="F203" s="52">
        <f t="shared" si="31"/>
        <v>0</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4723738.62</v>
      </c>
      <c r="E205" s="242">
        <v>5414725.9000000004</v>
      </c>
      <c r="F205" s="52">
        <f t="shared" si="31"/>
        <v>114.62797448348232</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v>18134.59</v>
      </c>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1751201.83</v>
      </c>
      <c r="E210" s="51">
        <f t="shared" si="47"/>
        <v>3119315.67</v>
      </c>
      <c r="F210" s="52">
        <f t="shared" si="31"/>
        <v>178.12428108300912</v>
      </c>
    </row>
    <row r="211" spans="1:6" ht="12.75" customHeight="1" x14ac:dyDescent="0.2">
      <c r="A211" s="53">
        <v>3431</v>
      </c>
      <c r="B211" s="232" t="s">
        <v>466</v>
      </c>
      <c r="C211" s="50" t="s">
        <v>467</v>
      </c>
      <c r="D211" s="242">
        <v>366846.59</v>
      </c>
      <c r="E211" s="242">
        <v>315849.15000000002</v>
      </c>
      <c r="F211" s="52">
        <f t="shared" si="31"/>
        <v>86.098428773728003</v>
      </c>
    </row>
    <row r="212" spans="1:6" ht="12.75" customHeight="1" x14ac:dyDescent="0.2">
      <c r="A212" s="53">
        <v>3432</v>
      </c>
      <c r="B212" s="85" t="s">
        <v>468</v>
      </c>
      <c r="C212" s="50" t="s">
        <v>469</v>
      </c>
      <c r="D212" s="242">
        <v>100</v>
      </c>
      <c r="E212" s="242"/>
      <c r="F212" s="52">
        <f t="shared" si="31"/>
        <v>0</v>
      </c>
    </row>
    <row r="213" spans="1:6" ht="12.75" customHeight="1" x14ac:dyDescent="0.2">
      <c r="A213" s="53">
        <v>3433</v>
      </c>
      <c r="B213" s="85" t="s">
        <v>470</v>
      </c>
      <c r="C213" s="50" t="s">
        <v>471</v>
      </c>
      <c r="D213" s="242">
        <v>1288478.6599999999</v>
      </c>
      <c r="E213" s="242">
        <v>2696905.41</v>
      </c>
      <c r="F213" s="52">
        <f t="shared" si="31"/>
        <v>209.30928029494882</v>
      </c>
    </row>
    <row r="214" spans="1:6" ht="12.75" customHeight="1" x14ac:dyDescent="0.2">
      <c r="A214" s="53">
        <v>3434</v>
      </c>
      <c r="B214" s="85" t="s">
        <v>472</v>
      </c>
      <c r="C214" s="50" t="s">
        <v>473</v>
      </c>
      <c r="D214" s="242">
        <v>95776.58</v>
      </c>
      <c r="E214" s="242">
        <v>106561.11</v>
      </c>
      <c r="F214" s="52">
        <f t="shared" si="31"/>
        <v>111.26009093245968</v>
      </c>
    </row>
    <row r="215" spans="1:6" ht="12.75" customHeight="1" x14ac:dyDescent="0.2">
      <c r="A215" s="53">
        <v>35</v>
      </c>
      <c r="B215" s="85" t="s">
        <v>474</v>
      </c>
      <c r="C215" s="50" t="s">
        <v>475</v>
      </c>
      <c r="D215" s="51">
        <f t="shared" ref="D215:E215" si="48">D216+D219+D223</f>
        <v>151145383.62</v>
      </c>
      <c r="E215" s="51">
        <f t="shared" si="48"/>
        <v>217988470.88999999</v>
      </c>
      <c r="F215" s="52">
        <f t="shared" si="31"/>
        <v>144.22436575241528</v>
      </c>
    </row>
    <row r="216" spans="1:6" ht="12.75" customHeight="1" x14ac:dyDescent="0.2">
      <c r="A216" s="53">
        <v>351</v>
      </c>
      <c r="B216" s="85" t="s">
        <v>476</v>
      </c>
      <c r="C216" s="50" t="s">
        <v>477</v>
      </c>
      <c r="D216" s="51">
        <f t="shared" ref="D216:E216" si="49">SUM(D217:D218)</f>
        <v>148123588.90000001</v>
      </c>
      <c r="E216" s="51">
        <f t="shared" si="49"/>
        <v>212260113.19</v>
      </c>
      <c r="F216" s="52">
        <f t="shared" si="31"/>
        <v>143.29933183923819</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148123588.90000001</v>
      </c>
      <c r="E218" s="242">
        <v>212260113.19</v>
      </c>
      <c r="F218" s="52">
        <f t="shared" si="31"/>
        <v>143.29933183923819</v>
      </c>
    </row>
    <row r="219" spans="1:6" ht="24" x14ac:dyDescent="0.2">
      <c r="A219" s="53">
        <v>352</v>
      </c>
      <c r="B219" s="85" t="s">
        <v>482</v>
      </c>
      <c r="C219" s="50" t="s">
        <v>483</v>
      </c>
      <c r="D219" s="51">
        <f t="shared" ref="D219:E219" si="50">SUM(D220:D222)</f>
        <v>3021794.7199999997</v>
      </c>
      <c r="E219" s="51">
        <f t="shared" si="50"/>
        <v>5728357.7000000002</v>
      </c>
      <c r="F219" s="52">
        <f t="shared" si="31"/>
        <v>189.5680623864483</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694686.63</v>
      </c>
      <c r="E221" s="242">
        <v>1982016.7</v>
      </c>
      <c r="F221" s="52">
        <f t="shared" si="31"/>
        <v>285.31090342130233</v>
      </c>
    </row>
    <row r="222" spans="1:6" ht="12.75" customHeight="1" x14ac:dyDescent="0.2">
      <c r="A222" s="53">
        <v>3523</v>
      </c>
      <c r="B222" s="85" t="s">
        <v>488</v>
      </c>
      <c r="C222" s="50" t="s">
        <v>489</v>
      </c>
      <c r="D222" s="242">
        <v>2327108.09</v>
      </c>
      <c r="E222" s="242">
        <v>3746341</v>
      </c>
      <c r="F222" s="52">
        <f t="shared" si="31"/>
        <v>160.98697847765206</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400100530.39999998</v>
      </c>
      <c r="E224" s="51">
        <f t="shared" si="51"/>
        <v>488260283.43999994</v>
      </c>
      <c r="F224" s="52">
        <f t="shared" ref="F224:F235" si="52">IF(D224&lt;&gt;0,IF(E224/D224&gt;=100,"&gt;&gt;100",E224/D224*100),"-")</f>
        <v>122.03440044227443</v>
      </c>
    </row>
    <row r="225" spans="1:6" ht="12.75" customHeight="1" x14ac:dyDescent="0.2">
      <c r="A225" s="53">
        <v>361</v>
      </c>
      <c r="B225" s="85" t="s">
        <v>494</v>
      </c>
      <c r="C225" s="50" t="s">
        <v>495</v>
      </c>
      <c r="D225" s="51">
        <f t="shared" ref="D225:E225" si="53">SUM(D226:D227)</f>
        <v>79472.41</v>
      </c>
      <c r="E225" s="51">
        <f t="shared" si="53"/>
        <v>0</v>
      </c>
      <c r="F225" s="52">
        <f t="shared" si="52"/>
        <v>0</v>
      </c>
    </row>
    <row r="226" spans="1:6" ht="12.75" customHeight="1" x14ac:dyDescent="0.2">
      <c r="A226" s="53">
        <v>3611</v>
      </c>
      <c r="B226" s="85" t="s">
        <v>496</v>
      </c>
      <c r="C226" s="50" t="s">
        <v>497</v>
      </c>
      <c r="D226" s="242">
        <v>79472.41</v>
      </c>
      <c r="E226" s="242"/>
      <c r="F226" s="52">
        <f t="shared" si="52"/>
        <v>0</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15446473.560000001</v>
      </c>
      <c r="E231" s="51">
        <f t="shared" si="55"/>
        <v>22069145.440000001</v>
      </c>
      <c r="F231" s="52">
        <f t="shared" si="52"/>
        <v>142.8749763127164</v>
      </c>
    </row>
    <row r="232" spans="1:6" ht="12.75" customHeight="1" x14ac:dyDescent="0.2">
      <c r="A232" s="53">
        <v>3631</v>
      </c>
      <c r="B232" s="85" t="s">
        <v>508</v>
      </c>
      <c r="C232" s="50" t="s">
        <v>509</v>
      </c>
      <c r="D232" s="242">
        <v>15446473.560000001</v>
      </c>
      <c r="E232" s="242">
        <v>21923559.09</v>
      </c>
      <c r="F232" s="52">
        <f t="shared" si="52"/>
        <v>141.93245471104149</v>
      </c>
    </row>
    <row r="233" spans="1:6" ht="12.75" customHeight="1" x14ac:dyDescent="0.2">
      <c r="A233" s="53">
        <v>3632</v>
      </c>
      <c r="B233" s="85" t="s">
        <v>510</v>
      </c>
      <c r="C233" s="50" t="s">
        <v>511</v>
      </c>
      <c r="D233" s="242">
        <v>0</v>
      </c>
      <c r="E233" s="242">
        <v>145586.35</v>
      </c>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8717802.5099999998</v>
      </c>
      <c r="E236" s="51">
        <f t="shared" si="56"/>
        <v>11860881.630000001</v>
      </c>
      <c r="F236" s="52">
        <f t="shared" ref="F236:F239" si="57">IF(D236&lt;&gt;0,IF(E236/D236&gt;=100,"&gt;&gt;100",E236/D236*100),"-")</f>
        <v>136.05357102772911</v>
      </c>
    </row>
    <row r="237" spans="1:6" ht="12.75" customHeight="1" x14ac:dyDescent="0.2">
      <c r="A237" s="53" t="s">
        <v>518</v>
      </c>
      <c r="B237" s="85" t="s">
        <v>519</v>
      </c>
      <c r="C237" s="50" t="s">
        <v>518</v>
      </c>
      <c r="D237" s="242">
        <v>8717802.5099999998</v>
      </c>
      <c r="E237" s="242">
        <v>11860881.630000001</v>
      </c>
      <c r="F237" s="52">
        <f t="shared" si="57"/>
        <v>136.05357102772911</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368257372.38999999</v>
      </c>
      <c r="E240" s="51">
        <f t="shared" si="58"/>
        <v>446204750.85999995</v>
      </c>
      <c r="F240" s="52">
        <f t="shared" ref="F240:F243" si="59">IF(D240&lt;&gt;0,IF(E240/D240&gt;=100,"&gt;&gt;100",E240/D240*100),"-")</f>
        <v>121.16654935218796</v>
      </c>
    </row>
    <row r="241" spans="1:6" ht="24" x14ac:dyDescent="0.2">
      <c r="A241" s="53">
        <v>3672</v>
      </c>
      <c r="B241" s="85" t="s">
        <v>526</v>
      </c>
      <c r="C241" s="50" t="s">
        <v>527</v>
      </c>
      <c r="D241" s="242">
        <v>340898698.13</v>
      </c>
      <c r="E241" s="242">
        <v>414728629.01999998</v>
      </c>
      <c r="F241" s="52">
        <f t="shared" si="59"/>
        <v>121.65743996530173</v>
      </c>
    </row>
    <row r="242" spans="1:6" ht="24" x14ac:dyDescent="0.2">
      <c r="A242" s="53">
        <v>3673</v>
      </c>
      <c r="B242" s="85" t="s">
        <v>528</v>
      </c>
      <c r="C242" s="50" t="s">
        <v>529</v>
      </c>
      <c r="D242" s="242">
        <v>25666639.800000001</v>
      </c>
      <c r="E242" s="242">
        <v>30453484.149999999</v>
      </c>
      <c r="F242" s="52">
        <f t="shared" si="59"/>
        <v>118.65006244409133</v>
      </c>
    </row>
    <row r="243" spans="1:6" ht="24" x14ac:dyDescent="0.2">
      <c r="A243" s="53">
        <v>3674</v>
      </c>
      <c r="B243" s="85" t="s">
        <v>530</v>
      </c>
      <c r="C243" s="50" t="s">
        <v>531</v>
      </c>
      <c r="D243" s="242">
        <v>1692034.46</v>
      </c>
      <c r="E243" s="242">
        <v>1022637.69</v>
      </c>
      <c r="F243" s="52">
        <f t="shared" si="59"/>
        <v>60.438348873816672</v>
      </c>
    </row>
    <row r="244" spans="1:6" ht="12.75" customHeight="1" x14ac:dyDescent="0.2">
      <c r="A244" s="53" t="s">
        <v>532</v>
      </c>
      <c r="B244" s="85" t="s">
        <v>533</v>
      </c>
      <c r="C244" s="50" t="s">
        <v>532</v>
      </c>
      <c r="D244" s="51">
        <f t="shared" ref="D244:E244" si="60">SUM(D245:D246)</f>
        <v>2441312.2599999998</v>
      </c>
      <c r="E244" s="51">
        <f t="shared" si="60"/>
        <v>0</v>
      </c>
      <c r="F244" s="52">
        <f t="shared" ref="F244:F251" si="61">IF(D244&lt;&gt;0,IF(E244/D244&gt;=100,"&gt;&gt;100",E244/D244*100),"-")</f>
        <v>0</v>
      </c>
    </row>
    <row r="245" spans="1:6" ht="12.75" customHeight="1" x14ac:dyDescent="0.2">
      <c r="A245" s="53" t="s">
        <v>534</v>
      </c>
      <c r="B245" s="85" t="s">
        <v>535</v>
      </c>
      <c r="C245" s="50" t="s">
        <v>534</v>
      </c>
      <c r="D245" s="242">
        <v>321.07</v>
      </c>
      <c r="E245" s="242"/>
      <c r="F245" s="52">
        <f t="shared" si="61"/>
        <v>0</v>
      </c>
    </row>
    <row r="246" spans="1:6" ht="12.75" customHeight="1" x14ac:dyDescent="0.2">
      <c r="A246" s="53" t="s">
        <v>536</v>
      </c>
      <c r="B246" s="85" t="s">
        <v>537</v>
      </c>
      <c r="C246" s="50" t="s">
        <v>536</v>
      </c>
      <c r="D246" s="242">
        <v>2440991.19</v>
      </c>
      <c r="E246" s="242"/>
      <c r="F246" s="52">
        <f t="shared" si="61"/>
        <v>0</v>
      </c>
    </row>
    <row r="247" spans="1:6" ht="24" x14ac:dyDescent="0.2">
      <c r="A247" s="53" t="s">
        <v>538</v>
      </c>
      <c r="B247" s="85" t="s">
        <v>539</v>
      </c>
      <c r="C247" s="50" t="s">
        <v>538</v>
      </c>
      <c r="D247" s="51">
        <f t="shared" ref="D247:E247" si="62">SUM(D248:D251)</f>
        <v>5158097.2700000005</v>
      </c>
      <c r="E247" s="51">
        <f t="shared" si="62"/>
        <v>8125505.5099999998</v>
      </c>
      <c r="F247" s="52">
        <f t="shared" si="61"/>
        <v>157.5291252698691</v>
      </c>
    </row>
    <row r="248" spans="1:6" ht="12.75" customHeight="1" x14ac:dyDescent="0.2">
      <c r="A248" s="53" t="s">
        <v>540</v>
      </c>
      <c r="B248" s="85" t="s">
        <v>202</v>
      </c>
      <c r="C248" s="50" t="s">
        <v>540</v>
      </c>
      <c r="D248" s="242">
        <v>719272.3</v>
      </c>
      <c r="E248" s="242">
        <v>3696942.68</v>
      </c>
      <c r="F248" s="52">
        <f t="shared" si="61"/>
        <v>513.98374162330458</v>
      </c>
    </row>
    <row r="249" spans="1:6" ht="12.75" customHeight="1" x14ac:dyDescent="0.2">
      <c r="A249" s="53" t="s">
        <v>541</v>
      </c>
      <c r="B249" s="85" t="s">
        <v>204</v>
      </c>
      <c r="C249" s="50" t="s">
        <v>541</v>
      </c>
      <c r="D249" s="242">
        <v>1205469.01</v>
      </c>
      <c r="E249" s="242">
        <v>1203000</v>
      </c>
      <c r="F249" s="52">
        <f t="shared" si="61"/>
        <v>99.795182623566575</v>
      </c>
    </row>
    <row r="250" spans="1:6" ht="24" x14ac:dyDescent="0.2">
      <c r="A250" s="53" t="s">
        <v>542</v>
      </c>
      <c r="B250" s="85" t="s">
        <v>206</v>
      </c>
      <c r="C250" s="50" t="s">
        <v>542</v>
      </c>
      <c r="D250" s="242">
        <v>3106039</v>
      </c>
      <c r="E250" s="242">
        <v>3225562.83</v>
      </c>
      <c r="F250" s="52">
        <f t="shared" si="61"/>
        <v>103.84811105076272</v>
      </c>
    </row>
    <row r="251" spans="1:6" ht="24" x14ac:dyDescent="0.2">
      <c r="A251" s="53" t="s">
        <v>543</v>
      </c>
      <c r="B251" s="85" t="s">
        <v>208</v>
      </c>
      <c r="C251" s="50" t="s">
        <v>543</v>
      </c>
      <c r="D251" s="242">
        <v>127316.96</v>
      </c>
      <c r="E251" s="242"/>
      <c r="F251" s="52">
        <f t="shared" si="61"/>
        <v>0</v>
      </c>
    </row>
    <row r="252" spans="1:6" ht="24" x14ac:dyDescent="0.2">
      <c r="A252" s="53">
        <v>37</v>
      </c>
      <c r="B252" s="85" t="s">
        <v>544</v>
      </c>
      <c r="C252" s="50" t="s">
        <v>545</v>
      </c>
      <c r="D252" s="51">
        <f t="shared" ref="D252:E252" si="63">D253+D259</f>
        <v>85921863.910000011</v>
      </c>
      <c r="E252" s="51">
        <f t="shared" si="63"/>
        <v>65111123.450000003</v>
      </c>
      <c r="F252" s="52">
        <f t="shared" ref="F252:F258" si="64">IF(D252&lt;&gt;0,IF(E252/D252&gt;=100,"&gt;&gt;100",E252/D252*100),"-")</f>
        <v>75.77945878618452</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85921863.910000011</v>
      </c>
      <c r="E259" s="51">
        <f t="shared" si="66"/>
        <v>65111123.450000003</v>
      </c>
      <c r="F259" s="52">
        <f t="shared" ref="F259:F262" si="67">IF(D259&lt;&gt;0,IF(E259/D259&gt;=100,"&gt;&gt;100",E259/D259*100),"-")</f>
        <v>75.77945878618452</v>
      </c>
    </row>
    <row r="260" spans="1:6" ht="12.75" customHeight="1" x14ac:dyDescent="0.2">
      <c r="A260" s="53">
        <v>3721</v>
      </c>
      <c r="B260" s="85" t="s">
        <v>560</v>
      </c>
      <c r="C260" s="50" t="s">
        <v>561</v>
      </c>
      <c r="D260" s="242">
        <v>72490955.930000007</v>
      </c>
      <c r="E260" s="242">
        <v>40945499.759999998</v>
      </c>
      <c r="F260" s="52">
        <f t="shared" si="67"/>
        <v>56.483597484268955</v>
      </c>
    </row>
    <row r="261" spans="1:6" ht="12.75" customHeight="1" x14ac:dyDescent="0.2">
      <c r="A261" s="53">
        <v>3722</v>
      </c>
      <c r="B261" s="85" t="s">
        <v>562</v>
      </c>
      <c r="C261" s="50" t="s">
        <v>563</v>
      </c>
      <c r="D261" s="242">
        <v>13430907.98</v>
      </c>
      <c r="E261" s="242">
        <v>24165623.690000001</v>
      </c>
      <c r="F261" s="52">
        <f t="shared" si="67"/>
        <v>179.92546539656956</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121513243.09999999</v>
      </c>
      <c r="E263" s="51">
        <f t="shared" si="68"/>
        <v>364919464.21000004</v>
      </c>
      <c r="F263" s="52">
        <f t="shared" ref="F263:F267" si="69">IF(D263&lt;&gt;0,IF(E263/D263&gt;=100,"&gt;&gt;100",E263/D263*100),"-")</f>
        <v>300.31250495856455</v>
      </c>
    </row>
    <row r="264" spans="1:6" ht="12.75" customHeight="1" x14ac:dyDescent="0.2">
      <c r="A264" s="53">
        <v>381</v>
      </c>
      <c r="B264" s="85" t="s">
        <v>568</v>
      </c>
      <c r="C264" s="50" t="s">
        <v>569</v>
      </c>
      <c r="D264" s="51">
        <f t="shared" ref="D264:E264" si="70">SUM(D265:D267)</f>
        <v>50829804.159999996</v>
      </c>
      <c r="E264" s="51">
        <f t="shared" si="70"/>
        <v>74831360.340000004</v>
      </c>
      <c r="F264" s="52">
        <f t="shared" si="69"/>
        <v>147.21945436667212</v>
      </c>
    </row>
    <row r="265" spans="1:6" ht="12.75" customHeight="1" x14ac:dyDescent="0.2">
      <c r="A265" s="53">
        <v>3811</v>
      </c>
      <c r="B265" s="85" t="s">
        <v>570</v>
      </c>
      <c r="C265" s="50" t="s">
        <v>571</v>
      </c>
      <c r="D265" s="242">
        <v>50773912.509999998</v>
      </c>
      <c r="E265" s="242">
        <v>74684547.079999998</v>
      </c>
      <c r="F265" s="52">
        <f t="shared" si="69"/>
        <v>147.0923617818319</v>
      </c>
    </row>
    <row r="266" spans="1:6" ht="12.75" customHeight="1" x14ac:dyDescent="0.2">
      <c r="A266" s="53">
        <v>3812</v>
      </c>
      <c r="B266" s="85" t="s">
        <v>572</v>
      </c>
      <c r="C266" s="50" t="s">
        <v>573</v>
      </c>
      <c r="D266" s="242">
        <v>8348.9699999999993</v>
      </c>
      <c r="E266" s="242">
        <v>29884.09</v>
      </c>
      <c r="F266" s="52">
        <f t="shared" si="69"/>
        <v>357.93744617599538</v>
      </c>
    </row>
    <row r="267" spans="1:6" ht="12.75" customHeight="1" x14ac:dyDescent="0.2">
      <c r="A267" s="53" t="s">
        <v>574</v>
      </c>
      <c r="B267" s="85" t="s">
        <v>575</v>
      </c>
      <c r="C267" s="50" t="s">
        <v>574</v>
      </c>
      <c r="D267" s="242">
        <v>47542.68</v>
      </c>
      <c r="E267" s="242">
        <v>116929.17</v>
      </c>
      <c r="F267" s="52">
        <f t="shared" si="69"/>
        <v>245.9456850139706</v>
      </c>
    </row>
    <row r="268" spans="1:6" ht="12.75" customHeight="1" x14ac:dyDescent="0.2">
      <c r="A268" s="53">
        <v>382</v>
      </c>
      <c r="B268" s="86" t="s">
        <v>576</v>
      </c>
      <c r="C268" s="50" t="s">
        <v>577</v>
      </c>
      <c r="D268" s="51">
        <f t="shared" ref="D268:E268" si="71">SUM(D269:D272)</f>
        <v>692007.71</v>
      </c>
      <c r="E268" s="51">
        <f t="shared" si="71"/>
        <v>786138.76</v>
      </c>
      <c r="F268" s="52">
        <f t="shared" ref="F268:F272" si="72">IF(D268&lt;&gt;0,IF(E268/D268&gt;=100,"&gt;&gt;100",E268/D268*100),"-")</f>
        <v>113.60260133517876</v>
      </c>
    </row>
    <row r="269" spans="1:6" ht="12.75" customHeight="1" x14ac:dyDescent="0.2">
      <c r="A269" s="53">
        <v>3821</v>
      </c>
      <c r="B269" s="85" t="s">
        <v>578</v>
      </c>
      <c r="C269" s="50" t="s">
        <v>579</v>
      </c>
      <c r="D269" s="242">
        <v>77716.87</v>
      </c>
      <c r="E269" s="242"/>
      <c r="F269" s="52">
        <f t="shared" si="72"/>
        <v>0</v>
      </c>
    </row>
    <row r="270" spans="1:6" ht="12.75" customHeight="1" x14ac:dyDescent="0.2">
      <c r="A270" s="53">
        <v>3822</v>
      </c>
      <c r="B270" s="85" t="s">
        <v>580</v>
      </c>
      <c r="C270" s="50" t="s">
        <v>581</v>
      </c>
      <c r="D270" s="242">
        <v>614290.84</v>
      </c>
      <c r="E270" s="242">
        <v>786138.76</v>
      </c>
      <c r="F270" s="52">
        <f t="shared" si="72"/>
        <v>127.97500936201492</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12286316.689999999</v>
      </c>
      <c r="E273" s="51">
        <f t="shared" si="73"/>
        <v>8396858.8100000005</v>
      </c>
      <c r="F273" s="52">
        <f t="shared" ref="F273:F284" si="74">IF(D273&lt;&gt;0,IF(E273/D273&gt;=100,"&gt;&gt;100",E273/D273*100),"-")</f>
        <v>68.343174133174657</v>
      </c>
    </row>
    <row r="274" spans="1:6" ht="12.75" customHeight="1" x14ac:dyDescent="0.2">
      <c r="A274" s="53">
        <v>3831</v>
      </c>
      <c r="B274" s="85" t="s">
        <v>588</v>
      </c>
      <c r="C274" s="50" t="s">
        <v>589</v>
      </c>
      <c r="D274" s="242">
        <v>10787090.359999999</v>
      </c>
      <c r="E274" s="242">
        <v>7862668.3200000003</v>
      </c>
      <c r="F274" s="52">
        <f t="shared" si="74"/>
        <v>72.889612097399734</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106915.58</v>
      </c>
      <c r="E277" s="242"/>
      <c r="F277" s="52">
        <f t="shared" si="74"/>
        <v>0</v>
      </c>
    </row>
    <row r="278" spans="1:6" ht="12.75" customHeight="1" x14ac:dyDescent="0.2">
      <c r="A278" s="53" t="s">
        <v>596</v>
      </c>
      <c r="B278" s="85" t="s">
        <v>344</v>
      </c>
      <c r="C278" s="50" t="s">
        <v>596</v>
      </c>
      <c r="D278" s="242">
        <v>1392310.75</v>
      </c>
      <c r="E278" s="242">
        <v>534190.49</v>
      </c>
      <c r="F278" s="52">
        <f t="shared" si="74"/>
        <v>38.367188502997621</v>
      </c>
    </row>
    <row r="279" spans="1:6" ht="12.75" customHeight="1" x14ac:dyDescent="0.2">
      <c r="A279" s="53">
        <v>386</v>
      </c>
      <c r="B279" s="86" t="s">
        <v>597</v>
      </c>
      <c r="C279" s="50" t="s">
        <v>598</v>
      </c>
      <c r="D279" s="51">
        <f t="shared" ref="D279:E279" si="75">SUM(D280:D284)</f>
        <v>57705114.539999999</v>
      </c>
      <c r="E279" s="51">
        <f t="shared" si="75"/>
        <v>280905106.30000001</v>
      </c>
      <c r="F279" s="52">
        <f t="shared" si="74"/>
        <v>486.79412308467454</v>
      </c>
    </row>
    <row r="280" spans="1:6" ht="24" x14ac:dyDescent="0.2">
      <c r="A280" s="53">
        <v>3861</v>
      </c>
      <c r="B280" s="85" t="s">
        <v>599</v>
      </c>
      <c r="C280" s="50" t="s">
        <v>600</v>
      </c>
      <c r="D280" s="242">
        <v>49916128.990000002</v>
      </c>
      <c r="E280" s="242">
        <v>280905106.30000001</v>
      </c>
      <c r="F280" s="52">
        <f t="shared" si="74"/>
        <v>562.75418784232136</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7788985.5499999998</v>
      </c>
      <c r="E283" s="242"/>
      <c r="F283" s="52">
        <f t="shared" si="74"/>
        <v>0</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1162288742.01</v>
      </c>
      <c r="E289" s="51">
        <f t="shared" si="79"/>
        <v>1543103140.95</v>
      </c>
      <c r="F289" s="52">
        <f t="shared" si="76"/>
        <v>132.76418201224593</v>
      </c>
    </row>
    <row r="290" spans="1:6" ht="12.75" customHeight="1" x14ac:dyDescent="0.2">
      <c r="A290" s="53" t="s">
        <v>609</v>
      </c>
      <c r="B290" s="85" t="s">
        <v>620</v>
      </c>
      <c r="C290" s="50" t="s">
        <v>621</v>
      </c>
      <c r="D290" s="51">
        <f>IF(D6&gt;=D289,D6-D289,0)</f>
        <v>303520278.25999975</v>
      </c>
      <c r="E290" s="51">
        <f>IF(E6&gt;=E289,E6-E289,0)</f>
        <v>68295746.620000124</v>
      </c>
      <c r="F290" s="52">
        <f t="shared" si="76"/>
        <v>22.501213761242344</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779375489.29999995</v>
      </c>
      <c r="E292" s="242">
        <v>1088868381.73</v>
      </c>
      <c r="F292" s="52">
        <f t="shared" si="76"/>
        <v>139.71037024887357</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62514136.799999997</v>
      </c>
      <c r="E294" s="242">
        <v>55975132.960000001</v>
      </c>
      <c r="F294" s="52">
        <f t="shared" si="76"/>
        <v>89.539959799940803</v>
      </c>
    </row>
    <row r="295" spans="1:6" ht="24" x14ac:dyDescent="0.2">
      <c r="A295" s="53">
        <v>9661</v>
      </c>
      <c r="B295" s="85" t="s">
        <v>630</v>
      </c>
      <c r="C295" s="50" t="s">
        <v>631</v>
      </c>
      <c r="D295" s="242">
        <v>0</v>
      </c>
      <c r="E295" s="242">
        <v>228.3</v>
      </c>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7849365.7000000011</v>
      </c>
      <c r="E298" s="51">
        <f t="shared" si="80"/>
        <v>248115899.61000001</v>
      </c>
      <c r="F298" s="52">
        <f t="shared" ref="F298:F418" si="81">IF(D298&lt;&gt;0,IF(E298/D298&gt;=100,"&gt;&gt;100",E298/D298*100),"-")</f>
        <v>3160.967511170998</v>
      </c>
    </row>
    <row r="299" spans="1:6" ht="12.75" customHeight="1" x14ac:dyDescent="0.2">
      <c r="A299" s="53">
        <v>71</v>
      </c>
      <c r="B299" s="85" t="s">
        <v>637</v>
      </c>
      <c r="C299" s="50" t="s">
        <v>638</v>
      </c>
      <c r="D299" s="51">
        <f t="shared" ref="D299:E299" si="82">D300+D304</f>
        <v>3353444.52</v>
      </c>
      <c r="E299" s="51">
        <f t="shared" si="82"/>
        <v>37298774.339999996</v>
      </c>
      <c r="F299" s="52">
        <f t="shared" si="81"/>
        <v>1112.2526142165011</v>
      </c>
    </row>
    <row r="300" spans="1:6" ht="24" x14ac:dyDescent="0.2">
      <c r="A300" s="53">
        <v>711</v>
      </c>
      <c r="B300" s="85" t="s">
        <v>639</v>
      </c>
      <c r="C300" s="50" t="s">
        <v>640</v>
      </c>
      <c r="D300" s="51">
        <f t="shared" ref="D300:E300" si="83">SUM(D301:D303)</f>
        <v>3215473.17</v>
      </c>
      <c r="E300" s="51">
        <f t="shared" si="83"/>
        <v>37166703.079999998</v>
      </c>
      <c r="F300" s="52">
        <f t="shared" si="81"/>
        <v>1155.8704151774964</v>
      </c>
    </row>
    <row r="301" spans="1:6" ht="12.75" customHeight="1" x14ac:dyDescent="0.2">
      <c r="A301" s="53">
        <v>7111</v>
      </c>
      <c r="B301" s="85" t="s">
        <v>641</v>
      </c>
      <c r="C301" s="50" t="s">
        <v>642</v>
      </c>
      <c r="D301" s="242">
        <v>3167434.01</v>
      </c>
      <c r="E301" s="242">
        <v>37166703.079999998</v>
      </c>
      <c r="F301" s="52">
        <f t="shared" si="81"/>
        <v>1173.4010231202892</v>
      </c>
    </row>
    <row r="302" spans="1:6" ht="12.75" customHeight="1" x14ac:dyDescent="0.2">
      <c r="A302" s="53">
        <v>7112</v>
      </c>
      <c r="B302" s="85" t="s">
        <v>643</v>
      </c>
      <c r="C302" s="50" t="s">
        <v>644</v>
      </c>
      <c r="D302" s="242">
        <v>48039.16</v>
      </c>
      <c r="E302" s="242"/>
      <c r="F302" s="52">
        <f t="shared" si="81"/>
        <v>0</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137971.35</v>
      </c>
      <c r="E304" s="51">
        <f t="shared" si="84"/>
        <v>132071.26</v>
      </c>
      <c r="F304" s="52">
        <f t="shared" si="81"/>
        <v>95.72368466351891</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51125.85</v>
      </c>
      <c r="E308" s="242">
        <v>52163.62</v>
      </c>
      <c r="F308" s="52">
        <f t="shared" si="81"/>
        <v>102.02983422280512</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86845.5</v>
      </c>
      <c r="E310" s="242">
        <v>79907.64</v>
      </c>
      <c r="F310" s="52">
        <f t="shared" si="81"/>
        <v>92.011261377964317</v>
      </c>
    </row>
    <row r="311" spans="1:6" ht="24" x14ac:dyDescent="0.2">
      <c r="A311" s="53">
        <v>72</v>
      </c>
      <c r="B311" s="232" t="s">
        <v>661</v>
      </c>
      <c r="C311" s="50" t="s">
        <v>662</v>
      </c>
      <c r="D311" s="51">
        <f t="shared" ref="D311:E311" si="85">D312+D317+D326+D331+D336+D339</f>
        <v>4495921.1800000006</v>
      </c>
      <c r="E311" s="51">
        <f t="shared" si="85"/>
        <v>210817125.27000001</v>
      </c>
      <c r="F311" s="52">
        <f t="shared" si="81"/>
        <v>4689.0752046057887</v>
      </c>
    </row>
    <row r="312" spans="1:6" ht="12.75" customHeight="1" x14ac:dyDescent="0.2">
      <c r="A312" s="53">
        <v>721</v>
      </c>
      <c r="B312" s="85" t="s">
        <v>663</v>
      </c>
      <c r="C312" s="50" t="s">
        <v>664</v>
      </c>
      <c r="D312" s="51">
        <f t="shared" ref="D312:E312" si="86">SUM(D313:D316)</f>
        <v>4495257.57</v>
      </c>
      <c r="E312" s="51">
        <f t="shared" si="86"/>
        <v>199332175.27000001</v>
      </c>
      <c r="F312" s="52">
        <f t="shared" si="81"/>
        <v>4434.2770612363374</v>
      </c>
    </row>
    <row r="313" spans="1:6" ht="12.75" customHeight="1" x14ac:dyDescent="0.2">
      <c r="A313" s="53">
        <v>7211</v>
      </c>
      <c r="B313" s="85" t="s">
        <v>665</v>
      </c>
      <c r="C313" s="50" t="s">
        <v>666</v>
      </c>
      <c r="D313" s="242">
        <v>4380376.4800000004</v>
      </c>
      <c r="E313" s="242">
        <v>3486537.08</v>
      </c>
      <c r="F313" s="52">
        <f t="shared" si="81"/>
        <v>79.594461707090531</v>
      </c>
    </row>
    <row r="314" spans="1:6" ht="12.75" customHeight="1" x14ac:dyDescent="0.2">
      <c r="A314" s="53">
        <v>7212</v>
      </c>
      <c r="B314" s="85" t="s">
        <v>667</v>
      </c>
      <c r="C314" s="50" t="s">
        <v>668</v>
      </c>
      <c r="D314" s="242">
        <v>114881.09</v>
      </c>
      <c r="E314" s="242">
        <v>195845638.19</v>
      </c>
      <c r="F314" s="52" t="str">
        <f t="shared" si="81"/>
        <v>&gt;&gt;100</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663.61</v>
      </c>
      <c r="E317" s="51">
        <f t="shared" si="87"/>
        <v>11462500</v>
      </c>
      <c r="F317" s="52" t="str">
        <f t="shared" si="81"/>
        <v>&gt;&gt;100</v>
      </c>
    </row>
    <row r="318" spans="1:6" ht="12.75" customHeight="1" x14ac:dyDescent="0.2">
      <c r="A318" s="53">
        <v>7221</v>
      </c>
      <c r="B318" s="85" t="s">
        <v>675</v>
      </c>
      <c r="C318" s="50" t="s">
        <v>676</v>
      </c>
      <c r="D318" s="242">
        <v>663.61</v>
      </c>
      <c r="E318" s="242"/>
      <c r="F318" s="52">
        <f t="shared" si="81"/>
        <v>0</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v>11462500</v>
      </c>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22450</v>
      </c>
      <c r="F326" s="52" t="str">
        <f t="shared" si="81"/>
        <v>-</v>
      </c>
    </row>
    <row r="327" spans="1:6" ht="12.75" customHeight="1" x14ac:dyDescent="0.2">
      <c r="A327" s="53">
        <v>7231</v>
      </c>
      <c r="B327" s="85" t="s">
        <v>693</v>
      </c>
      <c r="C327" s="50" t="s">
        <v>694</v>
      </c>
      <c r="D327" s="242">
        <v>0</v>
      </c>
      <c r="E327" s="242">
        <v>22450</v>
      </c>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123525320.30999999</v>
      </c>
      <c r="E350" s="51">
        <f t="shared" si="95"/>
        <v>193070675.25999999</v>
      </c>
      <c r="F350" s="52">
        <f t="shared" si="81"/>
        <v>156.30048541907723</v>
      </c>
    </row>
    <row r="351" spans="1:6" ht="12.75" customHeight="1" x14ac:dyDescent="0.2">
      <c r="A351" s="53">
        <v>41</v>
      </c>
      <c r="B351" s="85" t="s">
        <v>741</v>
      </c>
      <c r="C351" s="50" t="s">
        <v>742</v>
      </c>
      <c r="D351" s="51">
        <f t="shared" ref="D351:E351" si="96">D352+D356</f>
        <v>7732204.2800000003</v>
      </c>
      <c r="E351" s="51">
        <f t="shared" si="96"/>
        <v>8112860.0099999998</v>
      </c>
      <c r="F351" s="52">
        <f t="shared" si="81"/>
        <v>104.92299111890509</v>
      </c>
    </row>
    <row r="352" spans="1:6" ht="12.75" customHeight="1" x14ac:dyDescent="0.2">
      <c r="A352" s="53">
        <v>411</v>
      </c>
      <c r="B352" s="85" t="s">
        <v>743</v>
      </c>
      <c r="C352" s="50" t="s">
        <v>744</v>
      </c>
      <c r="D352" s="51">
        <f t="shared" ref="D352:E352" si="97">SUM(D353:D355)</f>
        <v>6795686.7000000002</v>
      </c>
      <c r="E352" s="51">
        <f t="shared" si="97"/>
        <v>6720544.3200000003</v>
      </c>
      <c r="F352" s="52">
        <f t="shared" si="81"/>
        <v>98.894263621658723</v>
      </c>
    </row>
    <row r="353" spans="1:6" ht="12.75" customHeight="1" x14ac:dyDescent="0.2">
      <c r="A353" s="53">
        <v>4111</v>
      </c>
      <c r="B353" s="85" t="s">
        <v>641</v>
      </c>
      <c r="C353" s="50" t="s">
        <v>745</v>
      </c>
      <c r="D353" s="242">
        <v>6795686.7000000002</v>
      </c>
      <c r="E353" s="242">
        <v>6720544.3200000003</v>
      </c>
      <c r="F353" s="52">
        <f t="shared" si="81"/>
        <v>98.894263621658723</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936517.58</v>
      </c>
      <c r="E356" s="51">
        <f t="shared" si="98"/>
        <v>1392315.69</v>
      </c>
      <c r="F356" s="52">
        <f t="shared" si="81"/>
        <v>148.66946651444599</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936517.58</v>
      </c>
      <c r="E359" s="242">
        <v>1392315.69</v>
      </c>
      <c r="F359" s="52">
        <f t="shared" si="81"/>
        <v>148.66946651444599</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76355357.219999984</v>
      </c>
      <c r="E363" s="51">
        <f t="shared" si="99"/>
        <v>132184674.47999999</v>
      </c>
      <c r="F363" s="52">
        <f t="shared" si="81"/>
        <v>173.11774745436784</v>
      </c>
    </row>
    <row r="364" spans="1:6" ht="12.75" customHeight="1" x14ac:dyDescent="0.2">
      <c r="A364" s="53">
        <v>421</v>
      </c>
      <c r="B364" s="85" t="s">
        <v>759</v>
      </c>
      <c r="C364" s="50" t="s">
        <v>760</v>
      </c>
      <c r="D364" s="51">
        <f t="shared" ref="D364:E364" si="100">SUM(D365:D368)</f>
        <v>69412087.429999992</v>
      </c>
      <c r="E364" s="51">
        <f t="shared" si="100"/>
        <v>110919106.78</v>
      </c>
      <c r="F364" s="52">
        <f t="shared" si="81"/>
        <v>159.79797019050693</v>
      </c>
    </row>
    <row r="365" spans="1:6" ht="12.75" customHeight="1" x14ac:dyDescent="0.2">
      <c r="A365" s="53">
        <v>4211</v>
      </c>
      <c r="B365" s="85" t="s">
        <v>665</v>
      </c>
      <c r="C365" s="50" t="s">
        <v>761</v>
      </c>
      <c r="D365" s="242">
        <v>16</v>
      </c>
      <c r="E365" s="242">
        <v>503009</v>
      </c>
      <c r="F365" s="52" t="str">
        <f t="shared" si="81"/>
        <v>&gt;&gt;100</v>
      </c>
    </row>
    <row r="366" spans="1:6" ht="12.75" customHeight="1" x14ac:dyDescent="0.2">
      <c r="A366" s="53">
        <v>4212</v>
      </c>
      <c r="B366" s="85" t="s">
        <v>667</v>
      </c>
      <c r="C366" s="50" t="s">
        <v>762</v>
      </c>
      <c r="D366" s="242">
        <v>47879683.549999997</v>
      </c>
      <c r="E366" s="242">
        <v>64415903.060000002</v>
      </c>
      <c r="F366" s="52">
        <f t="shared" si="81"/>
        <v>134.53702757398446</v>
      </c>
    </row>
    <row r="367" spans="1:6" ht="12.75" customHeight="1" x14ac:dyDescent="0.2">
      <c r="A367" s="53">
        <v>4213</v>
      </c>
      <c r="B367" s="85" t="s">
        <v>669</v>
      </c>
      <c r="C367" s="50" t="s">
        <v>763</v>
      </c>
      <c r="D367" s="242">
        <v>9198038.8300000001</v>
      </c>
      <c r="E367" s="242">
        <v>9246737.1600000001</v>
      </c>
      <c r="F367" s="52">
        <f t="shared" si="81"/>
        <v>100.52944253552363</v>
      </c>
    </row>
    <row r="368" spans="1:6" ht="12.75" customHeight="1" x14ac:dyDescent="0.2">
      <c r="A368" s="53">
        <v>4214</v>
      </c>
      <c r="B368" s="85" t="s">
        <v>671</v>
      </c>
      <c r="C368" s="50" t="s">
        <v>764</v>
      </c>
      <c r="D368" s="242">
        <v>12334349.050000001</v>
      </c>
      <c r="E368" s="242">
        <v>36753457.560000002</v>
      </c>
      <c r="F368" s="52">
        <f t="shared" si="81"/>
        <v>297.97646727047993</v>
      </c>
    </row>
    <row r="369" spans="1:6" ht="12.75" customHeight="1" x14ac:dyDescent="0.2">
      <c r="A369" s="53">
        <v>422</v>
      </c>
      <c r="B369" s="85" t="s">
        <v>765</v>
      </c>
      <c r="C369" s="50" t="s">
        <v>766</v>
      </c>
      <c r="D369" s="51">
        <f t="shared" ref="D369:E369" si="101">SUM(D370:D377)</f>
        <v>6416515.8499999996</v>
      </c>
      <c r="E369" s="51">
        <f t="shared" si="101"/>
        <v>16842745.890000001</v>
      </c>
      <c r="F369" s="52">
        <f t="shared" si="81"/>
        <v>262.49052108240335</v>
      </c>
    </row>
    <row r="370" spans="1:6" ht="12.75" customHeight="1" x14ac:dyDescent="0.2">
      <c r="A370" s="53">
        <v>4221</v>
      </c>
      <c r="B370" s="85" t="s">
        <v>675</v>
      </c>
      <c r="C370" s="50" t="s">
        <v>767</v>
      </c>
      <c r="D370" s="242">
        <v>3694327.2</v>
      </c>
      <c r="E370" s="242">
        <v>14750401.949999999</v>
      </c>
      <c r="F370" s="52">
        <f t="shared" si="81"/>
        <v>399.27167117195251</v>
      </c>
    </row>
    <row r="371" spans="1:6" ht="12.75" customHeight="1" x14ac:dyDescent="0.2">
      <c r="A371" s="53">
        <v>4222</v>
      </c>
      <c r="B371" s="85" t="s">
        <v>768</v>
      </c>
      <c r="C371" s="50" t="s">
        <v>769</v>
      </c>
      <c r="D371" s="242">
        <v>433512.57</v>
      </c>
      <c r="E371" s="242">
        <v>297385.13</v>
      </c>
      <c r="F371" s="52">
        <f t="shared" si="81"/>
        <v>68.598963577918852</v>
      </c>
    </row>
    <row r="372" spans="1:6" ht="12.75" customHeight="1" x14ac:dyDescent="0.2">
      <c r="A372" s="53">
        <v>4223</v>
      </c>
      <c r="B372" s="85" t="s">
        <v>679</v>
      </c>
      <c r="C372" s="50" t="s">
        <v>770</v>
      </c>
      <c r="D372" s="242">
        <v>1189450.76</v>
      </c>
      <c r="E372" s="242">
        <v>613630.21</v>
      </c>
      <c r="F372" s="52">
        <f t="shared" si="81"/>
        <v>51.589374746374531</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15740.59</v>
      </c>
      <c r="E374" s="242">
        <v>4532.75</v>
      </c>
      <c r="F374" s="52">
        <f t="shared" si="81"/>
        <v>28.796569887151623</v>
      </c>
    </row>
    <row r="375" spans="1:6" ht="12.75" customHeight="1" x14ac:dyDescent="0.2">
      <c r="A375" s="53">
        <v>4226</v>
      </c>
      <c r="B375" s="85" t="s">
        <v>685</v>
      </c>
      <c r="C375" s="50" t="s">
        <v>773</v>
      </c>
      <c r="D375" s="242">
        <v>22305.08</v>
      </c>
      <c r="E375" s="242"/>
      <c r="F375" s="52">
        <f t="shared" si="81"/>
        <v>0</v>
      </c>
    </row>
    <row r="376" spans="1:6" ht="12.75" customHeight="1" x14ac:dyDescent="0.2">
      <c r="A376" s="53">
        <v>4227</v>
      </c>
      <c r="B376" s="232" t="s">
        <v>687</v>
      </c>
      <c r="C376" s="50" t="s">
        <v>774</v>
      </c>
      <c r="D376" s="242">
        <v>1061179.6499999999</v>
      </c>
      <c r="E376" s="242">
        <v>1176795.8500000001</v>
      </c>
      <c r="F376" s="52">
        <f t="shared" si="81"/>
        <v>110.89506380941249</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264672.14</v>
      </c>
      <c r="F378" s="52" t="str">
        <f t="shared" si="81"/>
        <v>-</v>
      </c>
    </row>
    <row r="379" spans="1:6" ht="12.75" customHeight="1" x14ac:dyDescent="0.2">
      <c r="A379" s="53">
        <v>4231</v>
      </c>
      <c r="B379" s="85" t="s">
        <v>693</v>
      </c>
      <c r="C379" s="50" t="s">
        <v>778</v>
      </c>
      <c r="D379" s="242">
        <v>0</v>
      </c>
      <c r="E379" s="242">
        <v>264672.14</v>
      </c>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431097.95</v>
      </c>
      <c r="E383" s="51">
        <f t="shared" si="103"/>
        <v>377105.32</v>
      </c>
      <c r="F383" s="52">
        <f t="shared" si="81"/>
        <v>87.475553989528365</v>
      </c>
    </row>
    <row r="384" spans="1:6" ht="12.75" customHeight="1" x14ac:dyDescent="0.2">
      <c r="A384" s="53">
        <v>4241</v>
      </c>
      <c r="B384" s="85" t="s">
        <v>784</v>
      </c>
      <c r="C384" s="50" t="s">
        <v>785</v>
      </c>
      <c r="D384" s="242">
        <v>431097.95</v>
      </c>
      <c r="E384" s="242">
        <v>377105.32</v>
      </c>
      <c r="F384" s="52">
        <f t="shared" si="81"/>
        <v>87.475553989528365</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2994268.66</v>
      </c>
      <c r="F388" s="52" t="str">
        <f t="shared" si="81"/>
        <v>-</v>
      </c>
    </row>
    <row r="389" spans="1:6" ht="12.75" customHeight="1" x14ac:dyDescent="0.2">
      <c r="A389" s="53">
        <v>4251</v>
      </c>
      <c r="B389" s="85" t="s">
        <v>791</v>
      </c>
      <c r="C389" s="50" t="s">
        <v>792</v>
      </c>
      <c r="D389" s="242">
        <v>0</v>
      </c>
      <c r="E389" s="242">
        <v>2994268.66</v>
      </c>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95655.989999999991</v>
      </c>
      <c r="E391" s="51">
        <f t="shared" si="105"/>
        <v>786775.69000000006</v>
      </c>
      <c r="F391" s="52">
        <f t="shared" si="81"/>
        <v>822.50540713655266</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50758.17</v>
      </c>
      <c r="E393" s="242">
        <v>743213.8</v>
      </c>
      <c r="F393" s="52">
        <f t="shared" si="81"/>
        <v>1464.2249710736223</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44897.82</v>
      </c>
      <c r="E395" s="242">
        <v>43561.89</v>
      </c>
      <c r="F395" s="52">
        <f t="shared" si="81"/>
        <v>97.024510321436537</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39437758.810000002</v>
      </c>
      <c r="E402" s="51">
        <f t="shared" si="109"/>
        <v>52773140.770000003</v>
      </c>
      <c r="F402" s="52">
        <f t="shared" si="81"/>
        <v>133.81374186156498</v>
      </c>
    </row>
    <row r="403" spans="1:6" ht="12.75" customHeight="1" x14ac:dyDescent="0.2">
      <c r="A403" s="53">
        <v>451</v>
      </c>
      <c r="B403" s="85" t="s">
        <v>812</v>
      </c>
      <c r="C403" s="50" t="s">
        <v>813</v>
      </c>
      <c r="D403" s="242">
        <v>39437758.810000002</v>
      </c>
      <c r="E403" s="242">
        <v>52773140.770000003</v>
      </c>
      <c r="F403" s="52">
        <f t="shared" si="81"/>
        <v>133.81374186156498</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55045224.350000024</v>
      </c>
      <c r="F407" s="52" t="str">
        <f t="shared" si="81"/>
        <v>-</v>
      </c>
    </row>
    <row r="408" spans="1:6" ht="12.75" customHeight="1" x14ac:dyDescent="0.2">
      <c r="A408" s="53" t="s">
        <v>609</v>
      </c>
      <c r="B408" s="85" t="s">
        <v>822</v>
      </c>
      <c r="C408" s="50" t="s">
        <v>823</v>
      </c>
      <c r="D408" s="51">
        <f t="shared" ref="D408:E408" si="111">IF(D350&gt;=D298,D350-D298,0)</f>
        <v>115675954.60999998</v>
      </c>
      <c r="E408" s="51">
        <f t="shared" si="111"/>
        <v>0</v>
      </c>
      <c r="F408" s="52">
        <f t="shared" si="81"/>
        <v>0</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1096648005.1400001</v>
      </c>
      <c r="E410" s="242">
        <v>1211485396.3099999</v>
      </c>
      <c r="F410" s="52">
        <f t="shared" si="81"/>
        <v>110.47167282772192</v>
      </c>
    </row>
    <row r="411" spans="1:6" ht="12.75" customHeight="1" x14ac:dyDescent="0.2">
      <c r="A411" s="53">
        <v>97</v>
      </c>
      <c r="B411" s="85" t="s">
        <v>828</v>
      </c>
      <c r="C411" s="50" t="s">
        <v>829</v>
      </c>
      <c r="D411" s="242">
        <v>4798528.72</v>
      </c>
      <c r="E411" s="242">
        <v>4729942.7</v>
      </c>
      <c r="F411" s="52">
        <f t="shared" si="81"/>
        <v>98.570686474916016</v>
      </c>
    </row>
    <row r="412" spans="1:6" ht="12.75" customHeight="1" x14ac:dyDescent="0.2">
      <c r="A412" s="53" t="s">
        <v>609</v>
      </c>
      <c r="B412" s="85" t="s">
        <v>830</v>
      </c>
      <c r="C412" s="50" t="s">
        <v>831</v>
      </c>
      <c r="D412" s="51">
        <f>D6+D298</f>
        <v>1473658385.9699998</v>
      </c>
      <c r="E412" s="51">
        <f>E6+E298</f>
        <v>1859514787.1800003</v>
      </c>
      <c r="F412" s="52">
        <f t="shared" si="81"/>
        <v>126.18357177508408</v>
      </c>
    </row>
    <row r="413" spans="1:6" ht="12.75" customHeight="1" x14ac:dyDescent="0.2">
      <c r="A413" s="53" t="s">
        <v>609</v>
      </c>
      <c r="B413" s="85" t="s">
        <v>832</v>
      </c>
      <c r="C413" s="50" t="s">
        <v>833</v>
      </c>
      <c r="D413" s="51">
        <f t="shared" ref="D413:E413" si="112">D289+D350</f>
        <v>1285814062.3199999</v>
      </c>
      <c r="E413" s="51">
        <f t="shared" si="112"/>
        <v>1736173816.21</v>
      </c>
      <c r="F413" s="52">
        <f t="shared" si="81"/>
        <v>135.02526275668615</v>
      </c>
    </row>
    <row r="414" spans="1:6" ht="12.75" customHeight="1" x14ac:dyDescent="0.2">
      <c r="A414" s="53" t="s">
        <v>609</v>
      </c>
      <c r="B414" s="85" t="s">
        <v>834</v>
      </c>
      <c r="C414" s="50" t="s">
        <v>835</v>
      </c>
      <c r="D414" s="51">
        <f t="shared" ref="D414:E414" si="113">IF(D412&gt;=D413,D412-D413,0)</f>
        <v>187844323.64999986</v>
      </c>
      <c r="E414" s="51">
        <f t="shared" si="113"/>
        <v>123340970.97000027</v>
      </c>
      <c r="F414" s="52">
        <f t="shared" si="81"/>
        <v>65.66127129814943</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317272515.84000015</v>
      </c>
      <c r="E417" s="51">
        <f t="shared" si="116"/>
        <v>122617014.57999992</v>
      </c>
      <c r="F417" s="52">
        <f t="shared" si="81"/>
        <v>38.647222327267521</v>
      </c>
    </row>
    <row r="418" spans="1:6" ht="12.75" customHeight="1" x14ac:dyDescent="0.2">
      <c r="A418" s="55" t="s">
        <v>843</v>
      </c>
      <c r="B418" s="233" t="s">
        <v>844</v>
      </c>
      <c r="C418" s="56" t="s">
        <v>845</v>
      </c>
      <c r="D418" s="62">
        <f t="shared" ref="D418:E418" si="117">D294+D411</f>
        <v>67312665.519999996</v>
      </c>
      <c r="E418" s="62">
        <f t="shared" si="117"/>
        <v>60705075.660000004</v>
      </c>
      <c r="F418" s="57">
        <f t="shared" si="81"/>
        <v>90.183734652378703</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124281637.69</v>
      </c>
      <c r="E420" s="51">
        <f t="shared" si="118"/>
        <v>42172606.289999999</v>
      </c>
      <c r="F420" s="52">
        <f t="shared" ref="F420:F647" si="119">IF(D420&lt;&gt;0,IF(E420/D420&gt;=100,"&gt;&gt;100",E420/D420*100),"-")</f>
        <v>33.93309508456317</v>
      </c>
    </row>
    <row r="421" spans="1:6" ht="24" x14ac:dyDescent="0.2">
      <c r="A421" s="53">
        <v>81</v>
      </c>
      <c r="B421" s="232" t="s">
        <v>849</v>
      </c>
      <c r="C421" s="50" t="s">
        <v>850</v>
      </c>
      <c r="D421" s="51">
        <f t="shared" ref="D421:E421" si="120">D422+D427+D430+D434+D435+D442+D447+D455</f>
        <v>119310.61</v>
      </c>
      <c r="E421" s="51">
        <f t="shared" si="120"/>
        <v>34580.639999999999</v>
      </c>
      <c r="F421" s="52">
        <f t="shared" si="119"/>
        <v>28.983708992854869</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27211.439999999999</v>
      </c>
      <c r="E427" s="51">
        <f t="shared" si="122"/>
        <v>34580.639999999999</v>
      </c>
      <c r="F427" s="52">
        <f t="shared" si="119"/>
        <v>127.08125700073205</v>
      </c>
    </row>
    <row r="428" spans="1:6" ht="24" x14ac:dyDescent="0.2">
      <c r="A428" s="53">
        <v>8121</v>
      </c>
      <c r="B428" s="232" t="s">
        <v>863</v>
      </c>
      <c r="C428" s="50" t="s">
        <v>864</v>
      </c>
      <c r="D428" s="242">
        <v>27211.439999999999</v>
      </c>
      <c r="E428" s="242">
        <v>34580.639999999999</v>
      </c>
      <c r="F428" s="52">
        <f t="shared" si="119"/>
        <v>127.08125700073205</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92099.17</v>
      </c>
      <c r="E434" s="242"/>
      <c r="F434" s="52">
        <f t="shared" si="119"/>
        <v>0</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41598214.850000001</v>
      </c>
      <c r="E472" s="51">
        <f t="shared" si="133"/>
        <v>28225.649999999998</v>
      </c>
      <c r="F472" s="52">
        <f t="shared" si="119"/>
        <v>6.7853031919229104E-2</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41517964.859999999</v>
      </c>
      <c r="E477" s="242">
        <v>801.67</v>
      </c>
      <c r="F477" s="52">
        <f t="shared" si="119"/>
        <v>1.9308990763474527E-3</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80249.990000000005</v>
      </c>
      <c r="E481" s="51">
        <f t="shared" si="136"/>
        <v>27423.98</v>
      </c>
      <c r="F481" s="52">
        <f t="shared" si="119"/>
        <v>34.173188058964243</v>
      </c>
    </row>
    <row r="482" spans="1:6" ht="12.75" customHeight="1" x14ac:dyDescent="0.2">
      <c r="A482" s="53">
        <v>8341</v>
      </c>
      <c r="B482" s="85" t="s">
        <v>971</v>
      </c>
      <c r="C482" s="50" t="s">
        <v>972</v>
      </c>
      <c r="D482" s="242">
        <v>80249.990000000005</v>
      </c>
      <c r="E482" s="242">
        <v>27423.98</v>
      </c>
      <c r="F482" s="52">
        <f t="shared" si="119"/>
        <v>34.173188058964243</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82564112.230000004</v>
      </c>
      <c r="E484" s="51">
        <f t="shared" si="137"/>
        <v>42109800</v>
      </c>
      <c r="F484" s="52">
        <f t="shared" si="119"/>
        <v>51.002546824090032</v>
      </c>
    </row>
    <row r="485" spans="1:6" ht="24" x14ac:dyDescent="0.2">
      <c r="A485" s="53">
        <v>841</v>
      </c>
      <c r="B485" s="85" t="s">
        <v>977</v>
      </c>
      <c r="C485" s="50" t="s">
        <v>978</v>
      </c>
      <c r="D485" s="51">
        <f t="shared" ref="D485:E485" si="138">SUM(D486:D489)</f>
        <v>0</v>
      </c>
      <c r="E485" s="51">
        <f t="shared" si="138"/>
        <v>40000000</v>
      </c>
      <c r="F485" s="52" t="str">
        <f t="shared" si="119"/>
        <v>-</v>
      </c>
    </row>
    <row r="486" spans="1:6" ht="12.75" customHeight="1" x14ac:dyDescent="0.2">
      <c r="A486" s="53">
        <v>8413</v>
      </c>
      <c r="B486" s="85" t="s">
        <v>979</v>
      </c>
      <c r="C486" s="50" t="s">
        <v>980</v>
      </c>
      <c r="D486" s="242">
        <v>0</v>
      </c>
      <c r="E486" s="242">
        <v>40000000</v>
      </c>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82564112.230000004</v>
      </c>
      <c r="E495" s="51">
        <f t="shared" si="140"/>
        <v>2109800</v>
      </c>
      <c r="F495" s="52">
        <f t="shared" si="119"/>
        <v>2.5553475269287711</v>
      </c>
    </row>
    <row r="496" spans="1:6" ht="12.75" customHeight="1" x14ac:dyDescent="0.2">
      <c r="A496" s="53">
        <v>8443</v>
      </c>
      <c r="B496" s="85" t="s">
        <v>999</v>
      </c>
      <c r="C496" s="50" t="s">
        <v>1000</v>
      </c>
      <c r="D496" s="242">
        <v>82564112.230000004</v>
      </c>
      <c r="E496" s="242">
        <v>2109800</v>
      </c>
      <c r="F496" s="52">
        <f t="shared" si="119"/>
        <v>2.5553475269287711</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184582117.74000001</v>
      </c>
      <c r="E528" s="51">
        <f t="shared" si="148"/>
        <v>91906062.730000004</v>
      </c>
      <c r="F528" s="52">
        <f t="shared" si="119"/>
        <v>49.791422839485293</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14999993.810000001</v>
      </c>
      <c r="E580" s="51">
        <f t="shared" si="162"/>
        <v>32183044.920000002</v>
      </c>
      <c r="F580" s="52">
        <f t="shared" si="119"/>
        <v>214.55372133916902</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14999993.810000001</v>
      </c>
      <c r="E585" s="51">
        <f t="shared" si="164"/>
        <v>32183044.920000002</v>
      </c>
      <c r="F585" s="52">
        <f t="shared" si="119"/>
        <v>214.55372133916902</v>
      </c>
    </row>
    <row r="586" spans="1:6" ht="12.75" customHeight="1" x14ac:dyDescent="0.2">
      <c r="A586" s="53">
        <v>5321</v>
      </c>
      <c r="B586" s="85" t="s">
        <v>1171</v>
      </c>
      <c r="C586" s="50" t="s">
        <v>1172</v>
      </c>
      <c r="D586" s="242">
        <v>14999993.810000001</v>
      </c>
      <c r="E586" s="242">
        <v>32183044.920000002</v>
      </c>
      <c r="F586" s="52">
        <f t="shared" si="119"/>
        <v>214.55372133916902</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169582123.93000001</v>
      </c>
      <c r="E593" s="51">
        <f t="shared" si="167"/>
        <v>59723017.810000002</v>
      </c>
      <c r="F593" s="52">
        <f t="shared" si="119"/>
        <v>35.217755519238821</v>
      </c>
    </row>
    <row r="594" spans="1:6" ht="24" x14ac:dyDescent="0.2">
      <c r="A594" s="53">
        <v>541</v>
      </c>
      <c r="B594" s="85" t="s">
        <v>1186</v>
      </c>
      <c r="C594" s="50" t="s">
        <v>1187</v>
      </c>
      <c r="D594" s="51">
        <f t="shared" ref="D594:E594" si="168">SUM(D595:D598)</f>
        <v>50000000</v>
      </c>
      <c r="E594" s="51">
        <f t="shared" si="168"/>
        <v>0</v>
      </c>
      <c r="F594" s="52">
        <f t="shared" si="119"/>
        <v>0</v>
      </c>
    </row>
    <row r="595" spans="1:6" ht="12.75" customHeight="1" x14ac:dyDescent="0.2">
      <c r="A595" s="53">
        <v>5413</v>
      </c>
      <c r="B595" s="85" t="s">
        <v>1188</v>
      </c>
      <c r="C595" s="50" t="s">
        <v>1189</v>
      </c>
      <c r="D595" s="242">
        <v>50000000</v>
      </c>
      <c r="E595" s="242"/>
      <c r="F595" s="52">
        <f t="shared" si="119"/>
        <v>0</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82791074.049999997</v>
      </c>
      <c r="E605" s="51">
        <f t="shared" si="171"/>
        <v>59723017.810000002</v>
      </c>
      <c r="F605" s="52">
        <f t="shared" si="119"/>
        <v>72.137025029934378</v>
      </c>
    </row>
    <row r="606" spans="1:6" ht="24" x14ac:dyDescent="0.2">
      <c r="A606" s="53">
        <v>5443</v>
      </c>
      <c r="B606" s="85" t="s">
        <v>1210</v>
      </c>
      <c r="C606" s="50" t="s">
        <v>1211</v>
      </c>
      <c r="D606" s="242">
        <v>82791074.049999997</v>
      </c>
      <c r="E606" s="242">
        <v>59723017.810000002</v>
      </c>
      <c r="F606" s="52">
        <f t="shared" si="119"/>
        <v>72.137025029934378</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36791049.880000003</v>
      </c>
      <c r="E617" s="51">
        <f t="shared" si="173"/>
        <v>0</v>
      </c>
      <c r="F617" s="52">
        <f t="shared" si="119"/>
        <v>0</v>
      </c>
    </row>
    <row r="618" spans="1:6" ht="12.75" customHeight="1" x14ac:dyDescent="0.2">
      <c r="A618" s="53">
        <v>5471</v>
      </c>
      <c r="B618" s="85" t="s">
        <v>1234</v>
      </c>
      <c r="C618" s="50" t="s">
        <v>1235</v>
      </c>
      <c r="D618" s="242">
        <v>36791049.880000003</v>
      </c>
      <c r="E618" s="242"/>
      <c r="F618" s="52">
        <f t="shared" si="119"/>
        <v>0</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60300480.050000012</v>
      </c>
      <c r="E636" s="51">
        <f t="shared" si="179"/>
        <v>49733456.440000005</v>
      </c>
      <c r="F636" s="52">
        <f t="shared" si="119"/>
        <v>82.476053919905723</v>
      </c>
    </row>
    <row r="637" spans="1:6" ht="12.75" customHeight="1" x14ac:dyDescent="0.2">
      <c r="A637" s="53">
        <v>92213</v>
      </c>
      <c r="B637" s="85" t="s">
        <v>1272</v>
      </c>
      <c r="C637" s="50" t="s">
        <v>1273</v>
      </c>
      <c r="D637" s="242">
        <v>251169317.18000001</v>
      </c>
      <c r="E637" s="242">
        <v>184782690.00999999</v>
      </c>
      <c r="F637" s="52">
        <f t="shared" si="119"/>
        <v>73.568974142480883</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1597940023.6599998</v>
      </c>
      <c r="E639" s="51">
        <f t="shared" si="180"/>
        <v>1901687393.4700003</v>
      </c>
      <c r="F639" s="52">
        <f t="shared" si="119"/>
        <v>119.00868401270046</v>
      </c>
    </row>
    <row r="640" spans="1:6" ht="12.75" customHeight="1" x14ac:dyDescent="0.2">
      <c r="A640" s="53" t="s">
        <v>609</v>
      </c>
      <c r="B640" s="85" t="s">
        <v>1278</v>
      </c>
      <c r="C640" s="50" t="s">
        <v>1279</v>
      </c>
      <c r="D640" s="51">
        <f t="shared" ref="D640:E640" si="181">D413+D528</f>
        <v>1470396180.0599999</v>
      </c>
      <c r="E640" s="51">
        <f t="shared" si="181"/>
        <v>1828079878.9400001</v>
      </c>
      <c r="F640" s="52">
        <f t="shared" si="119"/>
        <v>124.32566839675854</v>
      </c>
    </row>
    <row r="641" spans="1:6" ht="12.75" customHeight="1" x14ac:dyDescent="0.2">
      <c r="A641" s="53" t="s">
        <v>609</v>
      </c>
      <c r="B641" s="85" t="s">
        <v>1280</v>
      </c>
      <c r="C641" s="50" t="s">
        <v>1281</v>
      </c>
      <c r="D641" s="51">
        <f t="shared" ref="D641:E641" si="182">IF(D639&gt;=D640,D639-D640,0)</f>
        <v>127543843.5999999</v>
      </c>
      <c r="E641" s="51">
        <f t="shared" si="182"/>
        <v>73607514.53000021</v>
      </c>
      <c r="F641" s="52">
        <f t="shared" si="119"/>
        <v>57.711538599108259</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62165675.430000067</v>
      </c>
      <c r="F643" s="52" t="str">
        <f t="shared" si="119"/>
        <v>-</v>
      </c>
    </row>
    <row r="644" spans="1:6" ht="24" x14ac:dyDescent="0.2">
      <c r="A644" s="60" t="s">
        <v>1286</v>
      </c>
      <c r="B644" s="85" t="s">
        <v>1287</v>
      </c>
      <c r="C644" s="61" t="s">
        <v>1286</v>
      </c>
      <c r="D644" s="51">
        <f t="shared" ref="D644:E644" si="185">IF(D417-D416+D638-D637&gt;=0,D417-D416+D638-D637,0)</f>
        <v>66103198.660000145</v>
      </c>
      <c r="E644" s="51">
        <f t="shared" si="185"/>
        <v>0</v>
      </c>
      <c r="F644" s="52">
        <f t="shared" si="119"/>
        <v>0</v>
      </c>
    </row>
    <row r="645" spans="1:6" ht="24" x14ac:dyDescent="0.2">
      <c r="A645" s="53" t="s">
        <v>609</v>
      </c>
      <c r="B645" s="85" t="s">
        <v>1288</v>
      </c>
      <c r="C645" s="50" t="s">
        <v>1289</v>
      </c>
      <c r="D645" s="51">
        <f t="shared" ref="D645:E645" si="186">IF(D641+D643-D642-D644&gt;=0,D641+D643-D642-D644,0)</f>
        <v>61440644.939999759</v>
      </c>
      <c r="E645" s="51">
        <f t="shared" si="186"/>
        <v>135773189.96000028</v>
      </c>
      <c r="F645" s="52">
        <f t="shared" si="119"/>
        <v>220.98269002968703</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43064116.240000002</v>
      </c>
      <c r="E649" s="242">
        <v>5877628.8700000001</v>
      </c>
      <c r="F649" s="52">
        <f t="shared" ref="F649:F724" si="188">IF(D649&lt;&gt;0,IF(E649/D649&gt;=100,"&gt;&gt;100",E649/D649*100),"-")</f>
        <v>13.648553327423398</v>
      </c>
    </row>
    <row r="650" spans="1:6" ht="12.75" customHeight="1" x14ac:dyDescent="0.2">
      <c r="A650" s="53" t="s">
        <v>1297</v>
      </c>
      <c r="B650" s="85" t="s">
        <v>1298</v>
      </c>
      <c r="C650" s="50" t="s">
        <v>1297</v>
      </c>
      <c r="D650" s="242">
        <v>7905371395.3699999</v>
      </c>
      <c r="E650" s="242">
        <v>60058103193.470001</v>
      </c>
      <c r="F650" s="52">
        <f t="shared" si="188"/>
        <v>759.71260791927739</v>
      </c>
    </row>
    <row r="651" spans="1:6" ht="12.75" customHeight="1" x14ac:dyDescent="0.2">
      <c r="A651" s="53" t="s">
        <v>1299</v>
      </c>
      <c r="B651" s="85" t="s">
        <v>1300</v>
      </c>
      <c r="C651" s="50" t="s">
        <v>1299</v>
      </c>
      <c r="D651" s="242">
        <v>7942557882.7399998</v>
      </c>
      <c r="E651" s="242">
        <v>60057419916.220001</v>
      </c>
      <c r="F651" s="52">
        <f t="shared" si="188"/>
        <v>756.14708514408176</v>
      </c>
    </row>
    <row r="652" spans="1:6" ht="24" x14ac:dyDescent="0.2">
      <c r="A652" s="53">
        <v>11</v>
      </c>
      <c r="B652" s="85" t="s">
        <v>1301</v>
      </c>
      <c r="C652" s="50" t="s">
        <v>1302</v>
      </c>
      <c r="D652" s="51">
        <f t="shared" ref="D652:E652" si="189">+D649+D650-D651</f>
        <v>5877628.8699998856</v>
      </c>
      <c r="E652" s="51">
        <f t="shared" si="189"/>
        <v>6560906.1200027466</v>
      </c>
      <c r="F652" s="52">
        <f t="shared" si="188"/>
        <v>111.62504923525181</v>
      </c>
    </row>
    <row r="653" spans="1:6" ht="24" x14ac:dyDescent="0.2">
      <c r="A653" s="53" t="s">
        <v>609</v>
      </c>
      <c r="B653" s="85" t="s">
        <v>1303</v>
      </c>
      <c r="C653" s="50" t="s">
        <v>1304</v>
      </c>
      <c r="D653" s="262">
        <v>2973</v>
      </c>
      <c r="E653" s="262">
        <v>3000</v>
      </c>
      <c r="F653" s="52">
        <f t="shared" si="188"/>
        <v>100.90817356205852</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2823</v>
      </c>
      <c r="E655" s="262">
        <v>2822</v>
      </c>
      <c r="F655" s="52">
        <f t="shared" si="188"/>
        <v>99.96457669146298</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51065075.789999999</v>
      </c>
      <c r="E657" s="242">
        <v>72566512.099999994</v>
      </c>
      <c r="F657" s="52">
        <f t="shared" si="188"/>
        <v>142.1059520178184</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11695861.92</v>
      </c>
      <c r="E659" s="242">
        <v>12849019.4</v>
      </c>
      <c r="F659" s="52">
        <f t="shared" si="188"/>
        <v>109.85953397780878</v>
      </c>
    </row>
    <row r="660" spans="1:6" ht="12.75" customHeight="1" x14ac:dyDescent="0.2">
      <c r="A660" s="53">
        <v>61453</v>
      </c>
      <c r="B660" s="85" t="s">
        <v>1318</v>
      </c>
      <c r="C660" s="50" t="s">
        <v>1319</v>
      </c>
      <c r="D660" s="242">
        <v>12258.42</v>
      </c>
      <c r="E660" s="242">
        <v>10936.69</v>
      </c>
      <c r="F660" s="52">
        <f t="shared" si="188"/>
        <v>89.217778473897951</v>
      </c>
    </row>
    <row r="661" spans="1:6" ht="12.75" customHeight="1" x14ac:dyDescent="0.2">
      <c r="A661" s="53">
        <v>63311</v>
      </c>
      <c r="B661" s="85" t="s">
        <v>1320</v>
      </c>
      <c r="C661" s="50" t="s">
        <v>1321</v>
      </c>
      <c r="D661" s="242">
        <v>8963498.2400000002</v>
      </c>
      <c r="E661" s="242">
        <v>17549644.940000001</v>
      </c>
      <c r="F661" s="52">
        <f t="shared" si="188"/>
        <v>195.79013092995265</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838563.44</v>
      </c>
      <c r="E665" s="242">
        <v>13991516.189999999</v>
      </c>
      <c r="F665" s="52">
        <f t="shared" si="188"/>
        <v>1668.5101594698669</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v>5700</v>
      </c>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v>412207.48</v>
      </c>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4034881.65</v>
      </c>
      <c r="E694" s="242">
        <v>4252363.3</v>
      </c>
      <c r="F694" s="52">
        <f t="shared" si="188"/>
        <v>105.39003789615489</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343118.33</v>
      </c>
      <c r="E696" s="242">
        <v>303375.12</v>
      </c>
      <c r="F696" s="52">
        <f t="shared" si="188"/>
        <v>88.4170542564718</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137198871.25</v>
      </c>
      <c r="E698" s="242">
        <v>20222630.109999999</v>
      </c>
      <c r="F698" s="52">
        <f t="shared" si="188"/>
        <v>14.739647582924265</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511317.81</v>
      </c>
      <c r="E710" s="242">
        <v>1312402.1499999999</v>
      </c>
      <c r="F710" s="52">
        <f t="shared" si="188"/>
        <v>256.67053334207151</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262940.52</v>
      </c>
      <c r="E716" s="242">
        <v>516431.72</v>
      </c>
      <c r="F716" s="52">
        <f t="shared" si="188"/>
        <v>196.40628990921593</v>
      </c>
    </row>
    <row r="717" spans="1:6" ht="12.75" customHeight="1" x14ac:dyDescent="0.2">
      <c r="A717" s="53">
        <v>31215</v>
      </c>
      <c r="B717" s="85" t="s">
        <v>1414</v>
      </c>
      <c r="C717" s="50" t="s">
        <v>1415</v>
      </c>
      <c r="D717" s="242">
        <v>55747.15</v>
      </c>
      <c r="E717" s="242">
        <v>80261.320000000007</v>
      </c>
      <c r="F717" s="52">
        <f t="shared" si="188"/>
        <v>143.97385337187643</v>
      </c>
    </row>
    <row r="718" spans="1:6" ht="12.75" customHeight="1" x14ac:dyDescent="0.2">
      <c r="A718" s="53">
        <v>32121</v>
      </c>
      <c r="B718" s="85" t="s">
        <v>1416</v>
      </c>
      <c r="C718" s="50" t="s">
        <v>1417</v>
      </c>
      <c r="D718" s="242">
        <v>1527860.59</v>
      </c>
      <c r="E718" s="242">
        <v>1531106.41</v>
      </c>
      <c r="F718" s="52">
        <f t="shared" si="188"/>
        <v>100.21244215743531</v>
      </c>
    </row>
    <row r="719" spans="1:6" ht="12.75" customHeight="1" x14ac:dyDescent="0.2">
      <c r="A719" s="53" t="s">
        <v>1418</v>
      </c>
      <c r="B719" s="85" t="s">
        <v>1419</v>
      </c>
      <c r="C719" s="50" t="s">
        <v>1418</v>
      </c>
      <c r="D719" s="242">
        <v>53263.62</v>
      </c>
      <c r="E719" s="242">
        <v>52915.199999999997</v>
      </c>
      <c r="F719" s="52">
        <f t="shared" si="188"/>
        <v>99.345857453924452</v>
      </c>
    </row>
    <row r="720" spans="1:6" ht="12.75" customHeight="1" x14ac:dyDescent="0.2">
      <c r="A720" s="53" t="s">
        <v>1420</v>
      </c>
      <c r="B720" s="85" t="s">
        <v>1421</v>
      </c>
      <c r="C720" s="50" t="s">
        <v>1420</v>
      </c>
      <c r="D720" s="242">
        <v>15365.52</v>
      </c>
      <c r="E720" s="242">
        <v>215047.08</v>
      </c>
      <c r="F720" s="52">
        <f t="shared" si="188"/>
        <v>1399.5431329366008</v>
      </c>
    </row>
    <row r="721" spans="1:6" ht="12.75" customHeight="1" x14ac:dyDescent="0.2">
      <c r="A721" s="53" t="s">
        <v>1422</v>
      </c>
      <c r="B721" s="85" t="s">
        <v>1423</v>
      </c>
      <c r="C721" s="50" t="s">
        <v>1422</v>
      </c>
      <c r="D721" s="242">
        <v>69091.429999999993</v>
      </c>
      <c r="E721" s="242">
        <v>26785.54</v>
      </c>
      <c r="F721" s="52">
        <f t="shared" si="188"/>
        <v>38.768252444623016</v>
      </c>
    </row>
    <row r="722" spans="1:6" ht="12.75" customHeight="1" x14ac:dyDescent="0.2">
      <c r="A722" s="53" t="s">
        <v>1424</v>
      </c>
      <c r="B722" s="85" t="s">
        <v>1425</v>
      </c>
      <c r="C722" s="50" t="s">
        <v>1424</v>
      </c>
      <c r="D722" s="242">
        <v>359782.81</v>
      </c>
      <c r="E722" s="242">
        <v>2573567.69</v>
      </c>
      <c r="F722" s="52">
        <f t="shared" si="188"/>
        <v>715.31146526983878</v>
      </c>
    </row>
    <row r="723" spans="1:6" ht="12.75" customHeight="1" x14ac:dyDescent="0.2">
      <c r="A723" s="53" t="s">
        <v>1426</v>
      </c>
      <c r="B723" s="85" t="s">
        <v>1427</v>
      </c>
      <c r="C723" s="50" t="s">
        <v>1426</v>
      </c>
      <c r="D723" s="242">
        <v>9887.6200000000008</v>
      </c>
      <c r="E723" s="242">
        <v>201873.94</v>
      </c>
      <c r="F723" s="52">
        <f t="shared" si="188"/>
        <v>2041.6838430279479</v>
      </c>
    </row>
    <row r="724" spans="1:6" ht="12.75" customHeight="1" x14ac:dyDescent="0.2">
      <c r="A724" s="53" t="s">
        <v>1428</v>
      </c>
      <c r="B724" s="85" t="s">
        <v>1429</v>
      </c>
      <c r="C724" s="50" t="s">
        <v>1428</v>
      </c>
      <c r="D724" s="242">
        <v>2.66</v>
      </c>
      <c r="E724" s="242"/>
      <c r="F724" s="52">
        <f t="shared" si="188"/>
        <v>0</v>
      </c>
    </row>
    <row r="725" spans="1:6" ht="12.75" customHeight="1" x14ac:dyDescent="0.2">
      <c r="A725" s="53">
        <v>32911</v>
      </c>
      <c r="B725" s="85" t="s">
        <v>1430</v>
      </c>
      <c r="C725" s="50" t="s">
        <v>1431</v>
      </c>
      <c r="D725" s="242">
        <v>3430066.24</v>
      </c>
      <c r="E725" s="242">
        <v>3510215.03</v>
      </c>
      <c r="F725" s="52">
        <f t="shared" ref="F725:F979" si="190">IF(D725&lt;&gt;0,IF(E725/D725&gt;=100,"&gt;&gt;100",E725/D725*100),"-")</f>
        <v>102.33665429155093</v>
      </c>
    </row>
    <row r="726" spans="1:6" ht="12.75" customHeight="1" x14ac:dyDescent="0.2">
      <c r="A726" s="53" t="s">
        <v>1432</v>
      </c>
      <c r="B726" s="85" t="s">
        <v>1433</v>
      </c>
      <c r="C726" s="50" t="s">
        <v>1432</v>
      </c>
      <c r="D726" s="242">
        <v>175711.4</v>
      </c>
      <c r="E726" s="242">
        <v>250929.05</v>
      </c>
      <c r="F726" s="52">
        <f t="shared" si="190"/>
        <v>142.80749570033589</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804558.34</v>
      </c>
      <c r="E735" s="242"/>
      <c r="F735" s="52">
        <f t="shared" si="190"/>
        <v>0</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4723738.62</v>
      </c>
      <c r="E742" s="242">
        <v>5414725.9000000004</v>
      </c>
      <c r="F742" s="52">
        <f t="shared" si="190"/>
        <v>114.62797448348232</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343028.79</v>
      </c>
      <c r="E759" s="242">
        <v>488623.75</v>
      </c>
      <c r="F759" s="52">
        <f t="shared" si="190"/>
        <v>142.44394763483263</v>
      </c>
    </row>
    <row r="760" spans="1:6" ht="12.75" customHeight="1" x14ac:dyDescent="0.2">
      <c r="A760" s="53">
        <v>35232</v>
      </c>
      <c r="B760" s="85" t="s">
        <v>1500</v>
      </c>
      <c r="C760" s="50" t="s">
        <v>1501</v>
      </c>
      <c r="D760" s="242">
        <v>1984079.3</v>
      </c>
      <c r="E760" s="242">
        <v>3257717.25</v>
      </c>
      <c r="F760" s="52">
        <f t="shared" si="190"/>
        <v>164.19289541501692</v>
      </c>
    </row>
    <row r="761" spans="1:6" ht="12.75" customHeight="1" x14ac:dyDescent="0.2">
      <c r="A761" s="53">
        <v>36313</v>
      </c>
      <c r="B761" s="85" t="s">
        <v>1502</v>
      </c>
      <c r="C761" s="50" t="s">
        <v>1503</v>
      </c>
      <c r="D761" s="242">
        <v>15440807.470000001</v>
      </c>
      <c r="E761" s="242">
        <v>21923559.09</v>
      </c>
      <c r="F761" s="52">
        <f t="shared" si="190"/>
        <v>141.98453761304492</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5666.09</v>
      </c>
      <c r="E767" s="242"/>
      <c r="F767" s="52">
        <f t="shared" si="190"/>
        <v>0</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v>145586.35</v>
      </c>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321.07</v>
      </c>
      <c r="E792" s="242"/>
      <c r="F792" s="52">
        <f t="shared" si="190"/>
        <v>0</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922000.92</v>
      </c>
      <c r="E799" s="242"/>
      <c r="F799" s="52">
        <f t="shared" si="190"/>
        <v>0</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1012649.09</v>
      </c>
      <c r="E806" s="242"/>
      <c r="F806" s="52">
        <f t="shared" si="190"/>
        <v>0</v>
      </c>
    </row>
    <row r="807" spans="1:6" ht="24" x14ac:dyDescent="0.2">
      <c r="A807" s="53" t="s">
        <v>1594</v>
      </c>
      <c r="B807" s="85" t="s">
        <v>1595</v>
      </c>
      <c r="C807" s="50" t="s">
        <v>1594</v>
      </c>
      <c r="D807" s="242">
        <v>506341.18</v>
      </c>
      <c r="E807" s="242"/>
      <c r="F807" s="52">
        <f t="shared" si="190"/>
        <v>0</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9552623.5899999999</v>
      </c>
      <c r="E816" s="242">
        <v>9498525.1899999995</v>
      </c>
      <c r="F816" s="52">
        <f t="shared" si="190"/>
        <v>99.433680187538926</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10027998.43</v>
      </c>
      <c r="E818" s="242">
        <v>12910986.1</v>
      </c>
      <c r="F818" s="52">
        <f t="shared" si="190"/>
        <v>128.74938294141717</v>
      </c>
    </row>
    <row r="819" spans="1:6" ht="12.75" customHeight="1" x14ac:dyDescent="0.2">
      <c r="A819" s="53">
        <v>37215</v>
      </c>
      <c r="B819" s="85" t="s">
        <v>1618</v>
      </c>
      <c r="C819" s="50" t="s">
        <v>1619</v>
      </c>
      <c r="D819" s="242">
        <v>5459624.6299999999</v>
      </c>
      <c r="E819" s="242">
        <v>5080423.8099999996</v>
      </c>
      <c r="F819" s="52">
        <f t="shared" si="190"/>
        <v>93.054452536602312</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47450709.280000001</v>
      </c>
      <c r="E823" s="242">
        <v>13455564.66</v>
      </c>
      <c r="F823" s="52">
        <f t="shared" si="190"/>
        <v>28.356930516255495</v>
      </c>
    </row>
    <row r="824" spans="1:6" ht="12.75" customHeight="1" x14ac:dyDescent="0.2">
      <c r="A824" s="53">
        <v>37221</v>
      </c>
      <c r="B824" s="85" t="s">
        <v>1628</v>
      </c>
      <c r="C824" s="50" t="s">
        <v>1629</v>
      </c>
      <c r="D824" s="242">
        <v>10236493.880000001</v>
      </c>
      <c r="E824" s="242">
        <v>16343392.439999999</v>
      </c>
      <c r="F824" s="52">
        <f t="shared" si="190"/>
        <v>159.65810785987594</v>
      </c>
    </row>
    <row r="825" spans="1:6" ht="12.75" customHeight="1" x14ac:dyDescent="0.2">
      <c r="A825" s="53" t="s">
        <v>1630</v>
      </c>
      <c r="B825" s="85" t="s">
        <v>1607</v>
      </c>
      <c r="C825" s="50" t="s">
        <v>1630</v>
      </c>
      <c r="D825" s="242">
        <v>461759.08</v>
      </c>
      <c r="E825" s="242">
        <v>364517.77</v>
      </c>
      <c r="F825" s="52">
        <f t="shared" si="190"/>
        <v>78.941115787046357</v>
      </c>
    </row>
    <row r="826" spans="1:6" ht="12.75" customHeight="1" x14ac:dyDescent="0.2">
      <c r="A826" s="53" t="s">
        <v>1631</v>
      </c>
      <c r="B826" s="85" t="s">
        <v>1632</v>
      </c>
      <c r="C826" s="50" t="s">
        <v>1631</v>
      </c>
      <c r="D826" s="242">
        <v>785028.98</v>
      </c>
      <c r="E826" s="242">
        <v>715999.18</v>
      </c>
      <c r="F826" s="52">
        <f t="shared" si="190"/>
        <v>91.206719527730058</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1947626.04</v>
      </c>
      <c r="E828" s="242">
        <v>6741714.2999999998</v>
      </c>
      <c r="F828" s="52">
        <f t="shared" si="190"/>
        <v>346.1503472196336</v>
      </c>
    </row>
    <row r="829" spans="1:6" ht="12.75" customHeight="1" x14ac:dyDescent="0.2">
      <c r="A829" s="53">
        <v>38117</v>
      </c>
      <c r="B829" s="85" t="s">
        <v>1637</v>
      </c>
      <c r="C829" s="50" t="s">
        <v>1638</v>
      </c>
      <c r="D829" s="242">
        <v>2255.1799999999998</v>
      </c>
      <c r="E829" s="242"/>
      <c r="F829" s="52">
        <f t="shared" si="190"/>
        <v>0</v>
      </c>
    </row>
    <row r="830" spans="1:6" ht="12.75" customHeight="1" x14ac:dyDescent="0.2">
      <c r="A830" s="53">
        <v>38612</v>
      </c>
      <c r="B830" s="85" t="s">
        <v>1639</v>
      </c>
      <c r="C830" s="50" t="s">
        <v>1640</v>
      </c>
      <c r="D830" s="242">
        <v>49916128.990000002</v>
      </c>
      <c r="E830" s="242">
        <v>280905106.30000001</v>
      </c>
      <c r="F830" s="52">
        <f t="shared" si="190"/>
        <v>562.75418784232136</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1244954.51</v>
      </c>
      <c r="E841" s="242"/>
      <c r="F841" s="52">
        <f t="shared" si="190"/>
        <v>0</v>
      </c>
    </row>
    <row r="842" spans="1:6" ht="12.75" customHeight="1" x14ac:dyDescent="0.2">
      <c r="A842" s="53" t="s">
        <v>1663</v>
      </c>
      <c r="B842" s="85" t="s">
        <v>1664</v>
      </c>
      <c r="C842" s="50" t="s">
        <v>1663</v>
      </c>
      <c r="D842" s="242">
        <v>6544031.04</v>
      </c>
      <c r="E842" s="242"/>
      <c r="F842" s="52">
        <f t="shared" si="190"/>
        <v>0</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27211.439999999999</v>
      </c>
      <c r="E846" s="242">
        <v>34580.639999999999</v>
      </c>
      <c r="F846" s="52">
        <f t="shared" si="190"/>
        <v>127.08125700073205</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65554.61</v>
      </c>
      <c r="E850" s="242"/>
      <c r="F850" s="52">
        <f t="shared" si="190"/>
        <v>0</v>
      </c>
    </row>
    <row r="851" spans="1:6" ht="12.75" customHeight="1" x14ac:dyDescent="0.2">
      <c r="A851" s="53">
        <v>81412</v>
      </c>
      <c r="B851" s="85" t="s">
        <v>1681</v>
      </c>
      <c r="C851" s="50" t="s">
        <v>1682</v>
      </c>
      <c r="D851" s="242">
        <v>26544.560000000001</v>
      </c>
      <c r="E851" s="242"/>
      <c r="F851" s="52">
        <f t="shared" si="190"/>
        <v>0</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v>40000000</v>
      </c>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49622000</v>
      </c>
      <c r="E886" s="242"/>
      <c r="F886" s="52">
        <f t="shared" si="190"/>
        <v>0</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42725220.530000001</v>
      </c>
      <c r="E954" s="242">
        <v>26781434.260000002</v>
      </c>
      <c r="F954" s="52">
        <f t="shared" si="190"/>
        <v>62.682963195462293</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36791049.880000003</v>
      </c>
      <c r="E968" s="242"/>
      <c r="F968" s="52">
        <f t="shared" si="190"/>
        <v>0</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32942112.23</v>
      </c>
      <c r="E988" s="245">
        <v>0</v>
      </c>
      <c r="F988" s="52">
        <f t="shared" si="192"/>
        <v>0</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5" workbookViewId="0">
      <selection activeCell="E253" sqref="E253"/>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3060564800.4200001</v>
      </c>
      <c r="E6" s="229">
        <f t="shared" si="0"/>
        <v>3412542893.6299996</v>
      </c>
      <c r="F6" s="230">
        <f t="shared" ref="F6:F260" si="1">IF(D6&gt;0,IF(E6/D6&gt;=100,"&gt;&gt;100",E6/D6*100),"-")</f>
        <v>111.50042937047755</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2257324742.7199998</v>
      </c>
      <c r="E7" s="104">
        <f t="shared" si="2"/>
        <v>2524779443.0699997</v>
      </c>
      <c r="F7" s="93">
        <f t="shared" si="1"/>
        <v>111.8483041136441</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236777609</v>
      </c>
      <c r="E8" s="104">
        <f>E9+E10-E11</f>
        <v>284847313.49999994</v>
      </c>
      <c r="F8" s="93">
        <f t="shared" si="1"/>
        <v>120.30162594470659</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224533706.16999999</v>
      </c>
      <c r="E9" s="247">
        <v>228858271.63999999</v>
      </c>
      <c r="F9" s="93">
        <f t="shared" si="1"/>
        <v>101.92602061568688</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32404107.16</v>
      </c>
      <c r="E10" s="247">
        <v>78097858.909999996</v>
      </c>
      <c r="F10" s="93">
        <f t="shared" si="1"/>
        <v>241.01222269257551</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20160204.329999998</v>
      </c>
      <c r="E11" s="247">
        <v>22108817.050000001</v>
      </c>
      <c r="F11" s="93">
        <f t="shared" si="1"/>
        <v>109.66563973312667</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1261952523.1900001</v>
      </c>
      <c r="E12" s="104">
        <f t="shared" si="3"/>
        <v>1434504595.24</v>
      </c>
      <c r="F12" s="93">
        <f t="shared" si="1"/>
        <v>113.6734202657496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1252668264.97</v>
      </c>
      <c r="E13" s="104">
        <f t="shared" si="4"/>
        <v>1408254768.9100001</v>
      </c>
      <c r="F13" s="93">
        <f t="shared" si="1"/>
        <v>112.4204075644661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241409651.13</v>
      </c>
      <c r="E14" s="247">
        <v>319232187.94</v>
      </c>
      <c r="F14" s="93">
        <f t="shared" si="1"/>
        <v>132.23671317435949</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1076417238.73</v>
      </c>
      <c r="E15" s="247">
        <v>1113687076.1400001</v>
      </c>
      <c r="F15" s="93">
        <f t="shared" si="1"/>
        <v>103.4623969283484</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251509452.06</v>
      </c>
      <c r="E16" s="247">
        <v>258121756.19</v>
      </c>
      <c r="F16" s="93">
        <f t="shared" si="1"/>
        <v>102.62904796453635</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71007596.799999997</v>
      </c>
      <c r="E17" s="247">
        <v>76591499.549999997</v>
      </c>
      <c r="F17" s="93">
        <f t="shared" si="1"/>
        <v>107.86381035500699</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387675673.75</v>
      </c>
      <c r="E18" s="247">
        <v>359377750.91000003</v>
      </c>
      <c r="F18" s="93">
        <f t="shared" si="1"/>
        <v>92.700619420797494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7217233.2299999893</v>
      </c>
      <c r="E19" s="104">
        <f t="shared" si="5"/>
        <v>18005843.589999996</v>
      </c>
      <c r="F19" s="93">
        <f t="shared" si="1"/>
        <v>249.48401993100094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26556871.77</v>
      </c>
      <c r="E20" s="247">
        <v>33741618.740000002</v>
      </c>
      <c r="F20" s="93">
        <f t="shared" si="1"/>
        <v>127.05419159389196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3883911.01</v>
      </c>
      <c r="E21" s="247">
        <v>6478529.4800000004</v>
      </c>
      <c r="F21" s="93">
        <f t="shared" si="1"/>
        <v>166.80427186203735</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2291747.65</v>
      </c>
      <c r="E22" s="247">
        <v>3711892.04</v>
      </c>
      <c r="F22" s="93">
        <f t="shared" si="1"/>
        <v>161.96774719066474</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45992.97</v>
      </c>
      <c r="E23" s="247">
        <v>45992.97</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819734.72</v>
      </c>
      <c r="E24" s="247">
        <v>768269.87</v>
      </c>
      <c r="F24" s="93">
        <f t="shared" si="1"/>
        <v>93.721767695773579</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30009.94</v>
      </c>
      <c r="E25" s="247">
        <v>33706.660000000003</v>
      </c>
      <c r="F25" s="93">
        <f t="shared" si="1"/>
        <v>112.31831853046026</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8566556.9499999993</v>
      </c>
      <c r="E26" s="247">
        <v>8544106.6300000008</v>
      </c>
      <c r="F26" s="93">
        <f t="shared" si="1"/>
        <v>99.737930651356976</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34977591.780000001</v>
      </c>
      <c r="E28" s="247">
        <v>35318272.799999997</v>
      </c>
      <c r="F28" s="93">
        <f t="shared" si="1"/>
        <v>100.97399793028288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606359.86000000127</v>
      </c>
      <c r="E29" s="104">
        <f t="shared" si="6"/>
        <v>737894.05000000075</v>
      </c>
      <c r="F29" s="93">
        <f t="shared" si="1"/>
        <v>121.69243030038288</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14568911.9</v>
      </c>
      <c r="E30" s="247">
        <v>14888332.5</v>
      </c>
      <c r="F30" s="93">
        <f t="shared" si="1"/>
        <v>102.19248082624482</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13962552.039999999</v>
      </c>
      <c r="E34" s="247">
        <v>14150438.449999999</v>
      </c>
      <c r="F34" s="93">
        <f t="shared" si="1"/>
        <v>101.34564519051921</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267511.98</v>
      </c>
      <c r="E35" s="104">
        <f t="shared" si="7"/>
        <v>267511.98</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267511.98</v>
      </c>
      <c r="E37" s="247">
        <v>267511.98</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4228517.0600000005</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4474084.66</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245567.6</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1193153.1499999985</v>
      </c>
      <c r="E45" s="104">
        <f t="shared" si="9"/>
        <v>3010059.6499999985</v>
      </c>
      <c r="F45" s="93">
        <f t="shared" si="1"/>
        <v>252.27772729762327</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9154496.4700000007</v>
      </c>
      <c r="E47" s="247">
        <v>11781893.76</v>
      </c>
      <c r="F47" s="93">
        <f t="shared" si="1"/>
        <v>128.70062049409475</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15851443.6</v>
      </c>
      <c r="E48" s="247">
        <v>15895005.49</v>
      </c>
      <c r="F48" s="93">
        <f t="shared" si="1"/>
        <v>100.2748133930212</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23812786.920000002</v>
      </c>
      <c r="E50" s="247">
        <v>24666839.600000001</v>
      </c>
      <c r="F50" s="93">
        <f t="shared" si="1"/>
        <v>103.58652971980653</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691840.86</v>
      </c>
      <c r="E51" s="247">
        <v>691840.86</v>
      </c>
      <c r="F51" s="93">
        <f t="shared" si="1"/>
        <v>100</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963602.58</v>
      </c>
      <c r="E54" s="247">
        <v>976735.21</v>
      </c>
      <c r="F54" s="93">
        <f t="shared" si="1"/>
        <v>101.36286787443014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963602.58</v>
      </c>
      <c r="E55" s="247">
        <v>976735.21</v>
      </c>
      <c r="F55" s="93">
        <f t="shared" si="1"/>
        <v>101.36286787443014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756021760.84000003</v>
      </c>
      <c r="E56" s="104">
        <f t="shared" si="11"/>
        <v>804296841.7299999</v>
      </c>
      <c r="F56" s="93">
        <f t="shared" si="1"/>
        <v>106.38540891155863</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753317868.86000001</v>
      </c>
      <c r="E57" s="247">
        <v>802784035.52999997</v>
      </c>
      <c r="F57" s="93">
        <f t="shared" si="1"/>
        <v>106.56644010646626</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2408692.0699999998</v>
      </c>
      <c r="E58" s="247">
        <v>1217606.29</v>
      </c>
      <c r="F58" s="93">
        <f t="shared" si="1"/>
        <v>50.550516820524926</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295199.90999999997</v>
      </c>
      <c r="E62" s="247">
        <v>295199.90999999997</v>
      </c>
      <c r="F62" s="93">
        <f t="shared" si="1"/>
        <v>100</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1881008.83</v>
      </c>
      <c r="E63" s="104">
        <f t="shared" si="12"/>
        <v>438851.74</v>
      </c>
      <c r="F63" s="93">
        <f t="shared" si="1"/>
        <v>23.330658155389944</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1881008.83</v>
      </c>
      <c r="E64" s="247">
        <v>438851.74</v>
      </c>
      <c r="F64" s="93">
        <f t="shared" si="1"/>
        <v>23.330658155389944</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803240057.70000005</v>
      </c>
      <c r="E68" s="104">
        <f t="shared" si="13"/>
        <v>887763450.55999994</v>
      </c>
      <c r="F68" s="93">
        <f t="shared" si="1"/>
        <v>110.52280598430617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5877628.8700000001</v>
      </c>
      <c r="E69" s="104">
        <f t="shared" si="14"/>
        <v>6560906.1200000001</v>
      </c>
      <c r="F69" s="93">
        <f t="shared" si="1"/>
        <v>111.62504923520291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96014.13</v>
      </c>
      <c r="E70" s="104">
        <f t="shared" si="15"/>
        <v>92888.16</v>
      </c>
      <c r="F70" s="93">
        <f t="shared" si="1"/>
        <v>96.744260454164404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96014.13</v>
      </c>
      <c r="E72" s="247">
        <v>92888.16</v>
      </c>
      <c r="F72" s="93">
        <f t="shared" si="1"/>
        <v>96.744260454164404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5781614.7400000002</v>
      </c>
      <c r="E75" s="247">
        <v>6468017.96</v>
      </c>
      <c r="F75" s="93">
        <f t="shared" si="1"/>
        <v>111.87217154493416</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163909837.05999997</v>
      </c>
      <c r="E78" s="104">
        <f>E79+SUM(E82:E84)-E85+E86</f>
        <v>216620436.09999999</v>
      </c>
      <c r="F78" s="93">
        <f t="shared" si="1"/>
        <v>132.15828896267223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157668310.91999999</v>
      </c>
      <c r="E79" s="104">
        <f t="shared" si="16"/>
        <v>208872102.43000001</v>
      </c>
      <c r="F79" s="93">
        <f t="shared" si="1"/>
        <v>132.47563902424281</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157668310.91999999</v>
      </c>
      <c r="E80" s="247">
        <v>208872102.43000001</v>
      </c>
      <c r="F80" s="93">
        <f t="shared" si="1"/>
        <v>132.47563902424281</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11646.81</v>
      </c>
      <c r="E83" s="247">
        <v>23562.560000000001</v>
      </c>
      <c r="F83" s="93">
        <f t="shared" si="1"/>
        <v>202.30913013949743</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296.5</v>
      </c>
      <c r="E84" s="247">
        <v>3189.11</v>
      </c>
      <c r="F84" s="93">
        <f t="shared" si="1"/>
        <v>1075.5851602023608</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10139.81</v>
      </c>
      <c r="E85" s="247">
        <v>10562.56</v>
      </c>
      <c r="F85" s="93">
        <f t="shared" si="1"/>
        <v>104.16921027119837</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6239722.6399999997</v>
      </c>
      <c r="E86" s="247">
        <v>7732144.5599999996</v>
      </c>
      <c r="F86" s="93">
        <f t="shared" si="1"/>
        <v>123.91808107675762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153656.6399999999</v>
      </c>
      <c r="E87" s="104">
        <f t="shared" si="17"/>
        <v>126364.5299999998</v>
      </c>
      <c r="F87" s="93">
        <f t="shared" si="1"/>
        <v>82.23824886448115</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1256070.95</v>
      </c>
      <c r="E88" s="104">
        <f t="shared" si="18"/>
        <v>1228778.8399999999</v>
      </c>
      <c r="F88" s="93">
        <f t="shared" si="1"/>
        <v>97.827184045614615</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180321.9</v>
      </c>
      <c r="E89" s="247">
        <v>144798.38</v>
      </c>
      <c r="F89" s="93">
        <f t="shared" si="1"/>
        <v>80.299941382605226</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41582.06</v>
      </c>
      <c r="E93" s="247">
        <v>41582.06</v>
      </c>
      <c r="F93" s="93">
        <f t="shared" si="1"/>
        <v>100</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945787.96</v>
      </c>
      <c r="E97" s="247">
        <v>945787.96</v>
      </c>
      <c r="F97" s="93">
        <f t="shared" si="1"/>
        <v>100</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88379.03</v>
      </c>
      <c r="E98" s="247">
        <v>96610.44</v>
      </c>
      <c r="F98" s="93">
        <f t="shared" si="1"/>
        <v>109.31375915757393</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1102414.31</v>
      </c>
      <c r="E117" s="247">
        <v>1102414.31</v>
      </c>
      <c r="F117" s="93">
        <f t="shared" si="1"/>
        <v>100</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855561.45</v>
      </c>
      <c r="E118" s="104">
        <f t="shared" si="20"/>
        <v>828137.48</v>
      </c>
      <c r="F118" s="93">
        <f t="shared" si="1"/>
        <v>96.794622992889643</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855561.45</v>
      </c>
      <c r="E119" s="104">
        <f t="shared" si="21"/>
        <v>828137.48</v>
      </c>
      <c r="F119" s="93">
        <f t="shared" si="1"/>
        <v>96.794622992889643</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855561.45</v>
      </c>
      <c r="E123" s="247">
        <v>828137.48</v>
      </c>
      <c r="F123" s="93">
        <f t="shared" si="1"/>
        <v>96.794622992889643</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563101242.13999999</v>
      </c>
      <c r="E134" s="104">
        <f t="shared" si="23"/>
        <v>600807886.01999998</v>
      </c>
      <c r="F134" s="93">
        <f t="shared" si="1"/>
        <v>106.69624590716589</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567253637.12</v>
      </c>
      <c r="E135" s="104">
        <f t="shared" si="24"/>
        <v>604960281</v>
      </c>
      <c r="F135" s="93">
        <f t="shared" si="1"/>
        <v>106.6472282260613</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563085404.08000004</v>
      </c>
      <c r="E139" s="247">
        <v>600792012.20000005</v>
      </c>
      <c r="F139" s="93">
        <f t="shared" si="1"/>
        <v>106.69642790361564</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8600</v>
      </c>
      <c r="E140" s="247">
        <v>8600</v>
      </c>
      <c r="F140" s="93">
        <f t="shared" si="1"/>
        <v>100</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4159633.04</v>
      </c>
      <c r="E141" s="247">
        <v>4159668.8</v>
      </c>
      <c r="F141" s="93">
        <f t="shared" si="1"/>
        <v>100.0008596912193</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4152394.98</v>
      </c>
      <c r="E145" s="247">
        <v>4152394.98</v>
      </c>
      <c r="F145" s="93">
        <f t="shared" si="1"/>
        <v>100</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64183903.940000027</v>
      </c>
      <c r="E146" s="104">
        <f t="shared" si="26"/>
        <v>57728094.299999982</v>
      </c>
      <c r="F146" s="93">
        <f t="shared" si="1"/>
        <v>89.941699953254599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26350465.32</v>
      </c>
      <c r="E147" s="247">
        <v>24025273.239999998</v>
      </c>
      <c r="F147" s="93">
        <f t="shared" si="1"/>
        <v>91.175897458496948</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36179.79</v>
      </c>
      <c r="E149" s="104">
        <f t="shared" si="27"/>
        <v>79797.3</v>
      </c>
      <c r="F149" s="93">
        <f t="shared" si="1"/>
        <v>220.5576649284034</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5400</v>
      </c>
      <c r="E151" s="247">
        <v>79797.3</v>
      </c>
      <c r="F151" s="93">
        <f t="shared" si="1"/>
        <v>1477.7277777777779</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30779.79</v>
      </c>
      <c r="E157" s="247"/>
      <c r="F157" s="93">
        <f t="shared" si="1"/>
        <v>0</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53615986.670000002</v>
      </c>
      <c r="E158" s="247">
        <v>53335747.630000003</v>
      </c>
      <c r="F158" s="93">
        <f t="shared" si="1"/>
        <v>99.477321863486651</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144211926.63999999</v>
      </c>
      <c r="E159" s="247">
        <v>139336152.87</v>
      </c>
      <c r="F159" s="93">
        <f t="shared" si="1"/>
        <v>96.619021821841756</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231.54</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254465.68</v>
      </c>
      <c r="E162" s="247">
        <v>241593.07</v>
      </c>
      <c r="F162" s="93">
        <f t="shared" si="1"/>
        <v>94.941317823291541</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160285120.16</v>
      </c>
      <c r="E163" s="247">
        <v>159290701.34999999</v>
      </c>
      <c r="F163" s="93">
        <f t="shared" si="1"/>
        <v>99.379593808204177</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5158227.6000000015</v>
      </c>
      <c r="E164" s="104">
        <f t="shared" si="28"/>
        <v>5091626.0099999979</v>
      </c>
      <c r="F164" s="93">
        <f t="shared" si="1"/>
        <v>98.708828009062572</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19180384.48</v>
      </c>
      <c r="E165" s="247">
        <v>20062458.359999999</v>
      </c>
      <c r="F165" s="93">
        <f t="shared" si="1"/>
        <v>104.59883315123201</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2540604.5299999998</v>
      </c>
      <c r="E166" s="247">
        <v>1460356.74</v>
      </c>
      <c r="F166" s="93">
        <f t="shared" si="1"/>
        <v>57.480679214564731</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16562761.41</v>
      </c>
      <c r="E169" s="247">
        <v>16431189.09</v>
      </c>
      <c r="F169" s="93">
        <f t="shared" si="1"/>
        <v>99.20561362478746</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3060564800.4200001</v>
      </c>
      <c r="E175" s="104">
        <f t="shared" si="30"/>
        <v>3412542893.6300001</v>
      </c>
      <c r="F175" s="93">
        <f t="shared" si="1"/>
        <v>111.50042937047758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343358594.57999998</v>
      </c>
      <c r="E176" s="104">
        <f t="shared" si="31"/>
        <v>305303002.82999998</v>
      </c>
      <c r="F176" s="93">
        <f t="shared" si="1"/>
        <v>88.916662535693916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79799422.610000014</v>
      </c>
      <c r="E177" s="104">
        <f t="shared" si="32"/>
        <v>69151296.129999995</v>
      </c>
      <c r="F177" s="93">
        <f t="shared" si="1"/>
        <v>86.656386560539275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6936568.3099999996</v>
      </c>
      <c r="E178" s="247">
        <v>8951954.5800000001</v>
      </c>
      <c r="F178" s="93">
        <f t="shared" si="1"/>
        <v>129.05451485419022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51900367.530000001</v>
      </c>
      <c r="E179" s="247">
        <v>38345583.219999999</v>
      </c>
      <c r="F179" s="93">
        <f t="shared" si="1"/>
        <v>73.883066816116624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92087.45</v>
      </c>
      <c r="E180" s="104">
        <f t="shared" si="33"/>
        <v>38857.379999999997</v>
      </c>
      <c r="F180" s="93">
        <f t="shared" si="1"/>
        <v>42.196173311346982</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50734.57</v>
      </c>
      <c r="E182" s="247"/>
      <c r="F182" s="93">
        <f t="shared" si="1"/>
        <v>0</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41352.879999999997</v>
      </c>
      <c r="E183" s="247">
        <v>38857.379999999997</v>
      </c>
      <c r="F183" s="93">
        <f t="shared" si="1"/>
        <v>93.965353803652846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8723969.2699999996</v>
      </c>
      <c r="E184" s="247">
        <v>3877070.16</v>
      </c>
      <c r="F184" s="93">
        <f t="shared" si="1"/>
        <v>44.44158432942303</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1544663.16</v>
      </c>
      <c r="E186" s="247">
        <v>3455435.79</v>
      </c>
      <c r="F186" s="93">
        <f t="shared" si="1"/>
        <v>223.70157322843127</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1619234.63</v>
      </c>
      <c r="E187" s="247">
        <v>986928.69</v>
      </c>
      <c r="F187" s="93">
        <f t="shared" si="1"/>
        <v>60.950320090424448</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8982532.2599999998</v>
      </c>
      <c r="E188" s="247">
        <v>13495466.310000001</v>
      </c>
      <c r="F188" s="93">
        <f t="shared" si="1"/>
        <v>150.24122284644042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28995993.800000001</v>
      </c>
      <c r="E189" s="247">
        <v>19210455.91</v>
      </c>
      <c r="F189" s="93">
        <f t="shared" si="1"/>
        <v>66.252103799249667</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234563108.99999997</v>
      </c>
      <c r="E206" s="104">
        <f t="shared" si="37"/>
        <v>216940549.74000001</v>
      </c>
      <c r="F206" s="93">
        <f t="shared" si="1"/>
        <v>92.487071246996493</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234563108.99999997</v>
      </c>
      <c r="E207" s="104">
        <f t="shared" si="38"/>
        <v>176940549.74000001</v>
      </c>
      <c r="F207" s="93">
        <f t="shared" si="1"/>
        <v>75.434091274770765</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8577624.1699999999</v>
      </c>
      <c r="E208" s="247">
        <v>7876400.6900000004</v>
      </c>
      <c r="F208" s="93">
        <f t="shared" si="1"/>
        <v>91.824968474924447</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193043372.59999999</v>
      </c>
      <c r="E212" s="247">
        <v>166954349.05000001</v>
      </c>
      <c r="F212" s="93">
        <f t="shared" si="1"/>
        <v>86.48540833149535</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32942112.23</v>
      </c>
      <c r="E214" s="247">
        <v>2109800</v>
      </c>
      <c r="F214" s="93">
        <f t="shared" si="1"/>
        <v>6.4045680655493289</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40000000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v>40000000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69.17</v>
      </c>
      <c r="E234" s="104">
        <f t="shared" si="40"/>
        <v>701.05</v>
      </c>
      <c r="F234" s="93">
        <f t="shared" si="1"/>
        <v>1013.5174208471881</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69.17</v>
      </c>
      <c r="E236" s="247">
        <v>701.05</v>
      </c>
      <c r="F236" s="93">
        <f t="shared" si="1"/>
        <v>1013.5174208471881</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2717206205.8400002</v>
      </c>
      <c r="E237" s="104">
        <f t="shared" si="41"/>
        <v>3107239890.8000002</v>
      </c>
      <c r="F237" s="93">
        <f t="shared" si="1"/>
        <v>114.35421736199902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2588452895.3800001</v>
      </c>
      <c r="E238" s="104">
        <f t="shared" si="42"/>
        <v>2910761625.1800003</v>
      </c>
      <c r="F238" s="93">
        <f t="shared" si="1"/>
        <v>112.45179042567368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2823060692.1500001</v>
      </c>
      <c r="E239" s="104">
        <f t="shared" si="43"/>
        <v>3127746862.6900001</v>
      </c>
      <c r="F239" s="93">
        <f t="shared" si="1"/>
        <v>110.79276019064102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2691106563.3800001</v>
      </c>
      <c r="E240" s="247">
        <v>3040955408.7600002</v>
      </c>
      <c r="F240" s="93">
        <f t="shared" si="1"/>
        <v>113.0001855051252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131954128.77</v>
      </c>
      <c r="E241" s="247">
        <v>86791453.930000007</v>
      </c>
      <c r="F241" s="93">
        <f t="shared" si="1"/>
        <v>65.773958525602566</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234607796.77000001</v>
      </c>
      <c r="E242" s="104">
        <f t="shared" si="44"/>
        <v>216985237.50999999</v>
      </c>
      <c r="F242" s="93">
        <f t="shared" si="1"/>
        <v>92.488502299317673</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234607796.77000001</v>
      </c>
      <c r="E243" s="247">
        <v>216985237.50999999</v>
      </c>
      <c r="F243" s="93">
        <f t="shared" si="1"/>
        <v>92.488502299317673</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61440644.940000057</v>
      </c>
      <c r="E245" s="104">
        <f t="shared" si="45"/>
        <v>135773189.96000004</v>
      </c>
      <c r="F245" s="93">
        <f t="shared" si="1"/>
        <v>220.98269002968561</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1272926041.25</v>
      </c>
      <c r="E246" s="104">
        <f t="shared" si="46"/>
        <v>1277809638.25</v>
      </c>
      <c r="F246" s="93">
        <f t="shared" si="1"/>
        <v>100.38365127601634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1082057204.1199999</v>
      </c>
      <c r="E247" s="247">
        <v>1142760404.6800001</v>
      </c>
      <c r="F247" s="93">
        <f t="shared" si="1"/>
        <v>105.60998072272602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190868837.13</v>
      </c>
      <c r="E249" s="247">
        <v>135049233.56999999</v>
      </c>
      <c r="F249" s="93">
        <f t="shared" si="1"/>
        <v>70.754993638913675</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1211485396.3099999</v>
      </c>
      <c r="E250" s="104">
        <f t="shared" si="47"/>
        <v>1142036448.29</v>
      </c>
      <c r="F250" s="93">
        <f t="shared" si="1"/>
        <v>94.267454792973083</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1211485396.3099999</v>
      </c>
      <c r="E252" s="247">
        <v>1142036448.29</v>
      </c>
      <c r="F252" s="93">
        <f t="shared" si="1"/>
        <v>94.267454792973083</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62514136.799999997</v>
      </c>
      <c r="E255" s="247">
        <v>55975132.960000001</v>
      </c>
      <c r="F255" s="93">
        <f t="shared" si="1"/>
        <v>89.539959799940803</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4798528.72</v>
      </c>
      <c r="E256" s="247">
        <v>4729942.7</v>
      </c>
      <c r="F256" s="93">
        <f t="shared" si="1"/>
        <v>98.570686474916016</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438407632.37</v>
      </c>
      <c r="E259" s="104">
        <f t="shared" si="49"/>
        <v>450370060.08999997</v>
      </c>
      <c r="F259" s="93">
        <f t="shared" si="1"/>
        <v>102.72860845403899</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438407632.37</v>
      </c>
      <c r="E260" s="248">
        <v>450370060.08999997</v>
      </c>
      <c r="F260" s="97">
        <f t="shared" si="1"/>
        <v>102.72860845403899</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1083852.3</v>
      </c>
      <c r="E262" s="247">
        <v>1092083.71</v>
      </c>
      <c r="F262" s="93">
        <f t="shared" ref="F262:F322" si="50">IF(D262&gt;0,IF(E262/D262&gt;=100,"&gt;&gt;100",E262/D262*100),"-")</f>
        <v>100.75945864579519</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172218.65</v>
      </c>
      <c r="E263" s="247">
        <v>136695.13</v>
      </c>
      <c r="F263" s="93">
        <f t="shared" si="50"/>
        <v>79.373012156348921</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224469024.09999999</v>
      </c>
      <c r="E264" s="247">
        <v>216900987.11000001</v>
      </c>
      <c r="F264" s="93">
        <f t="shared" si="50"/>
        <v>96.628471558450556</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v>117808.54</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19462318.510000002</v>
      </c>
      <c r="E266" s="247">
        <v>17368865.32</v>
      </c>
      <c r="F266" s="93">
        <f t="shared" si="50"/>
        <v>89.243557036000837</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2258670.5</v>
      </c>
      <c r="E267" s="247">
        <v>4153949.78</v>
      </c>
      <c r="F267" s="93">
        <f t="shared" si="50"/>
        <v>183.91127789555844</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236036.55</v>
      </c>
      <c r="E268" s="247">
        <v>260192.18</v>
      </c>
      <c r="F268" s="93">
        <f t="shared" si="50"/>
        <v>110.23385149460962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1060399.03</v>
      </c>
      <c r="E269" s="247">
        <v>646700.42000000004</v>
      </c>
      <c r="F269" s="93">
        <f t="shared" si="50"/>
        <v>60.98651561384397</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50297.37</v>
      </c>
      <c r="E271" s="247">
        <v>50060.97</v>
      </c>
      <c r="F271" s="93">
        <f t="shared" si="50"/>
        <v>99.529995305917581</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4892989.6900000004</v>
      </c>
      <c r="E273" s="247">
        <v>6775190.9900000002</v>
      </c>
      <c r="F273" s="93">
        <f t="shared" si="50"/>
        <v>138.46730566072375</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693086.55</v>
      </c>
      <c r="E287" s="247">
        <v>1303627.8799999999</v>
      </c>
      <c r="F287" s="93">
        <f t="shared" si="50"/>
        <v>188.09020027873862</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79106336.060000002</v>
      </c>
      <c r="E288" s="247">
        <v>67847668.25</v>
      </c>
      <c r="F288" s="93">
        <f t="shared" si="50"/>
        <v>85.767678834903165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170220.44</v>
      </c>
      <c r="E289" s="247">
        <v>1816795.9</v>
      </c>
      <c r="F289" s="93">
        <f t="shared" si="50"/>
        <v>1067.319471151643</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28825773.359999999</v>
      </c>
      <c r="E290" s="247">
        <v>17393660.010000002</v>
      </c>
      <c r="F290" s="93">
        <f t="shared" si="50"/>
        <v>60.34065345888088</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234563109</v>
      </c>
      <c r="E294" s="247">
        <v>216940549.74000001</v>
      </c>
      <c r="F294" s="93">
        <f t="shared" si="50"/>
        <v>92.487071246996479</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2089312.29</v>
      </c>
      <c r="E297" s="247">
        <v>3531383.82</v>
      </c>
      <c r="F297" s="93">
        <f t="shared" si="50"/>
        <v>169.02134912536221</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1642407.66</v>
      </c>
      <c r="E298" s="247">
        <v>1714747.66</v>
      </c>
      <c r="F298" s="93">
        <f t="shared" si="50"/>
        <v>104.40450941394172</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32942112.23</v>
      </c>
      <c r="E313" s="247">
        <v>0</v>
      </c>
      <c r="F313" s="93">
        <f t="shared" si="50"/>
        <v>0</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4" workbookViewId="0">
      <selection activeCell="E141" sqref="E14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152653884.13000003</v>
      </c>
      <c r="E5" s="79">
        <f t="shared" si="0"/>
        <v>181315431.10000002</v>
      </c>
      <c r="F5" s="80">
        <f t="shared" ref="F5:F141" si="1">IF(D5&gt;0,IF(E5/D5&gt;=100,"&gt;&gt;100",E5/D5*100),"-")</f>
        <v>118.77551110693771</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148655213.54000002</v>
      </c>
      <c r="E6" s="81">
        <f t="shared" si="2"/>
        <v>174404663.48000002</v>
      </c>
      <c r="F6" s="63">
        <f t="shared" si="1"/>
        <v>117.3215922447761</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138920146.83000001</v>
      </c>
      <c r="E7" s="249">
        <v>173388059.24000001</v>
      </c>
      <c r="F7" s="63">
        <f t="shared" si="1"/>
        <v>124.81131297116985</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9735066.7100000009</v>
      </c>
      <c r="E9" s="249">
        <v>1016604.24</v>
      </c>
      <c r="F9" s="63">
        <f t="shared" si="1"/>
        <v>10.44270440340927</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11115.53</v>
      </c>
      <c r="E18" s="249"/>
      <c r="F18" s="63">
        <f t="shared" si="1"/>
        <v>0</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126113.67</v>
      </c>
      <c r="E19" s="249">
        <v>2364822.29</v>
      </c>
      <c r="F19" s="63">
        <f t="shared" si="1"/>
        <v>1875.1514328303983</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3861441.39</v>
      </c>
      <c r="E20" s="249">
        <v>4545945.33</v>
      </c>
      <c r="F20" s="63">
        <f t="shared" si="1"/>
        <v>117.72664326260822</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4564409.2699999996</v>
      </c>
      <c r="E28" s="81">
        <f t="shared" si="6"/>
        <v>2649818.79</v>
      </c>
      <c r="F28" s="63">
        <f t="shared" si="1"/>
        <v>58.053926220336507</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2155420.75</v>
      </c>
      <c r="E30" s="249">
        <v>1870200</v>
      </c>
      <c r="F30" s="63">
        <f t="shared" si="1"/>
        <v>86.767281979632045</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v>431.52</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2408988.52</v>
      </c>
      <c r="E34" s="249">
        <v>779187.27</v>
      </c>
      <c r="F34" s="63">
        <f t="shared" si="1"/>
        <v>32.344997227301029</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180098579.77999997</v>
      </c>
      <c r="E35" s="81">
        <f t="shared" si="7"/>
        <v>243351357.04999998</v>
      </c>
      <c r="F35" s="63">
        <f t="shared" si="1"/>
        <v>135.12119715061976</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2759969.39</v>
      </c>
      <c r="E39" s="81">
        <f t="shared" si="9"/>
        <v>4519139</v>
      </c>
      <c r="F39" s="63">
        <f t="shared" si="1"/>
        <v>163.73873624736106</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1236191.23</v>
      </c>
      <c r="E40" s="249">
        <v>2537166.04</v>
      </c>
      <c r="F40" s="63">
        <f t="shared" si="1"/>
        <v>205.24057916185021</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1394242.42</v>
      </c>
      <c r="E41" s="249">
        <v>1755412.5</v>
      </c>
      <c r="F41" s="63">
        <f t="shared" si="1"/>
        <v>125.90439616662934</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129535.74</v>
      </c>
      <c r="E42" s="249">
        <v>226560.46</v>
      </c>
      <c r="F42" s="63">
        <f t="shared" si="1"/>
        <v>174.90189194117391</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730586.78</v>
      </c>
      <c r="E43" s="81">
        <f t="shared" si="10"/>
        <v>819739.23</v>
      </c>
      <c r="F43" s="63">
        <f t="shared" si="1"/>
        <v>112.20285562791048</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730586.78</v>
      </c>
      <c r="E49" s="249">
        <v>819739.23</v>
      </c>
      <c r="F49" s="63">
        <f t="shared" si="1"/>
        <v>112.20285562791048</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160291261.06</v>
      </c>
      <c r="E54" s="81">
        <f t="shared" si="12"/>
        <v>209517018.87</v>
      </c>
      <c r="F54" s="63">
        <f t="shared" si="1"/>
        <v>130.71019435774099</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160195693.06</v>
      </c>
      <c r="E55" s="249">
        <v>209439332.87</v>
      </c>
      <c r="F55" s="63">
        <f t="shared" si="1"/>
        <v>130.73967774624015</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95568</v>
      </c>
      <c r="E59" s="249">
        <v>77686</v>
      </c>
      <c r="F59" s="63">
        <f t="shared" si="1"/>
        <v>81.288715888163395</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3144079.89</v>
      </c>
      <c r="E61" s="81">
        <f t="shared" si="13"/>
        <v>1481427</v>
      </c>
      <c r="F61" s="63">
        <f t="shared" si="1"/>
        <v>47.117982107000465</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3140767.39</v>
      </c>
      <c r="E64" s="249">
        <v>1476721.56</v>
      </c>
      <c r="F64" s="63">
        <f t="shared" si="1"/>
        <v>47.017858269344806</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3312.5</v>
      </c>
      <c r="E65" s="249">
        <v>4705.4399999999996</v>
      </c>
      <c r="F65" s="63">
        <f t="shared" si="1"/>
        <v>142.05101886792451</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3904034.69</v>
      </c>
      <c r="E66" s="81">
        <f t="shared" si="14"/>
        <v>2313630.69</v>
      </c>
      <c r="F66" s="63">
        <f t="shared" si="1"/>
        <v>59.26255460604014</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3904034.69</v>
      </c>
      <c r="E69" s="249">
        <v>2313630.69</v>
      </c>
      <c r="F69" s="63">
        <f t="shared" si="1"/>
        <v>59.26255460604014</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9268647.9700000007</v>
      </c>
      <c r="E74" s="249">
        <v>24700402.260000002</v>
      </c>
      <c r="F74" s="63">
        <f t="shared" si="1"/>
        <v>266.49412449311092</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92959018.799999997</v>
      </c>
      <c r="E75" s="81">
        <f t="shared" si="15"/>
        <v>312349801.00999999</v>
      </c>
      <c r="F75" s="63">
        <f t="shared" si="1"/>
        <v>336.00806574993669</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6920483.0800000001</v>
      </c>
      <c r="E76" s="249">
        <v>49804535.270000003</v>
      </c>
      <c r="F76" s="63">
        <f t="shared" si="1"/>
        <v>719.66847825889056</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44065022.060000002</v>
      </c>
      <c r="E77" s="249">
        <v>252807793.44</v>
      </c>
      <c r="F77" s="63">
        <f t="shared" si="1"/>
        <v>573.71534523634364</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v>43750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314995.18</v>
      </c>
      <c r="E80" s="249">
        <v>639329.85</v>
      </c>
      <c r="F80" s="63">
        <f t="shared" si="1"/>
        <v>202.96496282895501</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41658518.479999997</v>
      </c>
      <c r="E81" s="249">
        <v>9054392.4499999993</v>
      </c>
      <c r="F81" s="63">
        <f t="shared" si="1"/>
        <v>21.734792259467792</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233896804.11000001</v>
      </c>
      <c r="E82" s="81">
        <f t="shared" si="16"/>
        <v>285310973.36000001</v>
      </c>
      <c r="F82" s="63">
        <f t="shared" si="1"/>
        <v>121.98156124690796</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42082247.439999998</v>
      </c>
      <c r="E84" s="249">
        <v>24388492.41</v>
      </c>
      <c r="F84" s="63">
        <f t="shared" si="1"/>
        <v>57.95434867106993</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19825931.329999998</v>
      </c>
      <c r="E86" s="249">
        <v>24248198.620000001</v>
      </c>
      <c r="F86" s="63">
        <f t="shared" si="1"/>
        <v>122.30547063031719</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171988625.34</v>
      </c>
      <c r="E88" s="249">
        <v>236674282.33000001</v>
      </c>
      <c r="F88" s="63">
        <f t="shared" si="1"/>
        <v>137.6104273536256</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15797173.83</v>
      </c>
      <c r="E89" s="81">
        <f t="shared" si="17"/>
        <v>13148131.59</v>
      </c>
      <c r="F89" s="63">
        <f t="shared" si="1"/>
        <v>83.230910360881936</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29637.58</v>
      </c>
      <c r="E99" s="81">
        <f t="shared" si="20"/>
        <v>33707.120000000003</v>
      </c>
      <c r="F99" s="63">
        <f t="shared" si="1"/>
        <v>113.73101312590299</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29637.58</v>
      </c>
      <c r="E102" s="249">
        <v>33707.120000000003</v>
      </c>
      <c r="F102" s="63">
        <f t="shared" si="1"/>
        <v>113.73101312590299</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6554692.1799999997</v>
      </c>
      <c r="E104" s="249">
        <v>7275037.9000000004</v>
      </c>
      <c r="F104" s="63">
        <f t="shared" si="1"/>
        <v>110.98977191023485</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9212844.0700000003</v>
      </c>
      <c r="E106" s="249">
        <v>5839386.5700000003</v>
      </c>
      <c r="F106" s="63">
        <f t="shared" si="1"/>
        <v>63.383104344671715</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50367184.420000002</v>
      </c>
      <c r="E107" s="81">
        <f t="shared" si="21"/>
        <v>79353357.769999996</v>
      </c>
      <c r="F107" s="63">
        <f t="shared" si="1"/>
        <v>157.54971949253937</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33139391.780000001</v>
      </c>
      <c r="E108" s="249">
        <v>52009535.049999997</v>
      </c>
      <c r="F108" s="63">
        <f t="shared" si="1"/>
        <v>156.9417308418688</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14858022.83</v>
      </c>
      <c r="E109" s="249">
        <v>24406296.699999999</v>
      </c>
      <c r="F109" s="63">
        <f t="shared" si="1"/>
        <v>164.2634217166565</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1116209.68</v>
      </c>
      <c r="E111" s="249">
        <v>1437969.6</v>
      </c>
      <c r="F111" s="63">
        <f t="shared" si="1"/>
        <v>128.82611804620797</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1253560.1299999999</v>
      </c>
      <c r="E113" s="249">
        <v>1499556.42</v>
      </c>
      <c r="F113" s="63">
        <f t="shared" si="1"/>
        <v>119.62381254100671</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102628764.73</v>
      </c>
      <c r="E114" s="81">
        <f t="shared" si="22"/>
        <v>106746398.84</v>
      </c>
      <c r="F114" s="63">
        <f t="shared" si="1"/>
        <v>104.01216376406053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52028685.730000004</v>
      </c>
      <c r="E115" s="81">
        <f t="shared" si="23"/>
        <v>64178900.119999997</v>
      </c>
      <c r="F115" s="63">
        <f t="shared" si="1"/>
        <v>123.35291430010911</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28602655.73</v>
      </c>
      <c r="E116" s="249">
        <v>51152397.229999997</v>
      </c>
      <c r="F116" s="63">
        <f t="shared" si="1"/>
        <v>178.83792929181962</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23426030</v>
      </c>
      <c r="E117" s="249">
        <v>13026502.890000001</v>
      </c>
      <c r="F117" s="63">
        <f t="shared" si="1"/>
        <v>55.606958968292965</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9101650.6500000004</v>
      </c>
      <c r="E118" s="81">
        <f t="shared" si="24"/>
        <v>6868711.7300000004</v>
      </c>
      <c r="F118" s="63">
        <f t="shared" si="1"/>
        <v>75.466659775608946</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9101650.6500000004</v>
      </c>
      <c r="E120" s="249">
        <v>6868711.7300000004</v>
      </c>
      <c r="F120" s="63">
        <f t="shared" si="1"/>
        <v>75.466659775608946</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3089998.74</v>
      </c>
      <c r="E125" s="249">
        <v>3587310.42</v>
      </c>
      <c r="F125" s="63">
        <f t="shared" si="1"/>
        <v>116.09423568891164</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38408429.609999999</v>
      </c>
      <c r="E128" s="249">
        <v>32111476.57</v>
      </c>
      <c r="F128" s="63">
        <f t="shared" si="1"/>
        <v>83.605283777703505</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84590870.859999999</v>
      </c>
      <c r="E129" s="81">
        <f t="shared" si="26"/>
        <v>65743795.840000004</v>
      </c>
      <c r="F129" s="63">
        <f t="shared" si="1"/>
        <v>77.719729294201997</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5157991.88</v>
      </c>
      <c r="E130" s="81">
        <f t="shared" si="27"/>
        <v>8111162.8099999996</v>
      </c>
      <c r="F130" s="63">
        <f t="shared" si="1"/>
        <v>157.25427644527429</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5157991.88</v>
      </c>
      <c r="E132" s="249">
        <v>8111162.8099999996</v>
      </c>
      <c r="F132" s="63">
        <f t="shared" si="1"/>
        <v>157.25427644527429</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17338582.93</v>
      </c>
      <c r="E133" s="249">
        <v>24216264.289999999</v>
      </c>
      <c r="F133" s="63">
        <f t="shared" si="1"/>
        <v>139.66691734709141</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56518026.189999998</v>
      </c>
      <c r="E135" s="249">
        <v>22805494.34</v>
      </c>
      <c r="F135" s="63">
        <f t="shared" si="1"/>
        <v>40.350832959617904</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597786.71</v>
      </c>
      <c r="E138" s="249">
        <v>598723.5</v>
      </c>
      <c r="F138" s="63">
        <f t="shared" si="1"/>
        <v>100.15670974016804</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4978483.1500000004</v>
      </c>
      <c r="E140" s="249">
        <v>10012150.9</v>
      </c>
      <c r="F140" s="63">
        <f t="shared" si="1"/>
        <v>201.10846212264471</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917556689.93000007</v>
      </c>
      <c r="E141" s="106">
        <f t="shared" si="28"/>
        <v>1289969065.3499999</v>
      </c>
      <c r="F141" s="82">
        <f t="shared" si="1"/>
        <v>140.58739688862286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4" workbookViewId="0">
      <selection activeCell="E37" sqref="E37"/>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372909511.41000003</v>
      </c>
      <c r="E5" s="107">
        <f t="shared" si="0"/>
        <v>27386236.52</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7137894.6299999999</v>
      </c>
      <c r="E6" s="108">
        <f t="shared" si="1"/>
        <v>60770.16</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1614295.66</v>
      </c>
      <c r="E7" s="108">
        <f t="shared" si="2"/>
        <v>60770.16</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v>69149.19</v>
      </c>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v>1545146.47</v>
      </c>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v>60770.16</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5523598.9699999997</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v>0.01</v>
      </c>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v>5523598.96</v>
      </c>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365771616.78000003</v>
      </c>
      <c r="E22" s="108">
        <f t="shared" si="3"/>
        <v>27325466.359999999</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365771616.78000003</v>
      </c>
      <c r="E23" s="108">
        <f t="shared" si="4"/>
        <v>5756679.0999999996</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v>35242766.939999998</v>
      </c>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330279668.18000001</v>
      </c>
      <c r="E25" s="250">
        <v>108178.84</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v>1879.8</v>
      </c>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v>247301.86</v>
      </c>
      <c r="E28" s="250">
        <v>2337142.92</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v>3311357.34</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21568787.260000002</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v>21568787.260000002</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0" workbookViewId="0">
      <selection activeCell="D93" sqref="D93"/>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343358525.41000003</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1241418271.23</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v>206046259.61000001</v>
      </c>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812883943.66000009</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99036617.200000003</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278217733.54000002</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8140941.5899999999</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209748511.86000001</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45014404.700000003</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59528286.899999999</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113197447.87</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169829267.96000001</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52658800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12658800</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40000000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1279474494.8599999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v>200954886.13999999</v>
      </c>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824637654.96000004</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97011732.950000003</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293479191.13</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8195524.9699999997</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214664296.30000001</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43044354.700000003</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59322181.240000002</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108920373.67</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183600594.5</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70281359.260000005</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70281359.260000005</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305302301.78000021</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3120423.7800000003</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15310.419999999998</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v>12313.98</v>
      </c>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v>958.99</v>
      </c>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v>23.32</v>
      </c>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v>2014.13</v>
      </c>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1288317.4600000002</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2061.11</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2061.11</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1118580.94</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1045770.47</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71310.2</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1186.6099999999999</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313.66000000000003</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275.81</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252.93</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22.88</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160266.51</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157372.20000000001</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2054.3000000000002</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840.01</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404.09999999999997</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402.77</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1.33</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6728.9900000000007</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5720.31</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1008.68</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1816795.9</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1707844.92</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83300.98</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25650</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302181878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8573943.75</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63317957.07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13349427.439999999</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216940549.74000001</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197"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6</v>
      </c>
      <c r="G3" s="124">
        <f>IF(RefStr!C12&lt;&gt;"",INT(VALUE(MID(RefStr!C12,1,4))),0)</f>
        <v>2024</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24512</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0</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0</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Provjera</v>
      </c>
      <c r="C257" s="118" t="s">
        <v>3263</v>
      </c>
      <c r="D257" s="123"/>
      <c r="E257" s="71">
        <f t="shared" si="19"/>
        <v>0</v>
      </c>
      <c r="F257" s="71">
        <f t="shared" si="20"/>
        <v>1</v>
      </c>
      <c r="G257" s="71"/>
      <c r="H257" s="71"/>
      <c r="I257" s="71"/>
      <c r="J257" s="71"/>
      <c r="K257" s="71"/>
      <c r="L257" s="71">
        <f>IF(AND('PR-RAS'!D595&gt;0,'PR-RAS'!D942=0),1,0)</f>
        <v>1</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Provjera</v>
      </c>
      <c r="C275" s="119" t="s">
        <v>3281</v>
      </c>
      <c r="D275" s="123"/>
      <c r="E275" s="71">
        <f>MAX(G275:K275)</f>
        <v>0</v>
      </c>
      <c r="F275" s="71">
        <f t="shared" si="20"/>
        <v>1</v>
      </c>
      <c r="G275" s="71">
        <f>IF(AND(OR(MAX('PR-RAS'!D653:E653,'PR-RAS'!D655:E655)&gt;10000,MAX('PR-RAS'!D654:E654,'PR-RAS'!D656:E656)&gt;35000),O3&lt;&gt;174,O3&lt;&gt;713,O3&lt;&gt;1222,O3&lt;&gt;47107),1,0)</f>
        <v>0</v>
      </c>
      <c r="H275" s="71">
        <f>IF(MAX('PR-RAS'!D653:E656)&gt;100000,1,0)</f>
        <v>0</v>
      </c>
      <c r="I275" s="71"/>
      <c r="J275" s="71"/>
      <c r="K275" s="71"/>
      <c r="L275" s="71">
        <f>IF(MAX('PR-RAS'!D653:E656)&gt;1000,1,0)</f>
        <v>1</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Lučić</cp:lastModifiedBy>
  <cp:lastPrinted>2024-09-24T08:26:57Z</cp:lastPrinted>
  <dcterms:created xsi:type="dcterms:W3CDTF">2022-04-01T05:14:30Z</dcterms:created>
  <dcterms:modified xsi:type="dcterms:W3CDTF">2025-02-20T12:24:47Z</dcterms:modified>
</cp:coreProperties>
</file>